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Nas02\023_財政係\5統計\財政状況資料集\R1\02回答\"/>
    </mc:Choice>
  </mc:AlternateContent>
  <xr:revisionPtr revIDLastSave="0" documentId="13_ncr:1_{C5DA93EC-29E2-4F5F-BF5B-E488757AF352}" xr6:coauthVersionLast="45" xr6:coauthVersionMax="45" xr10:uidLastSave="{00000000-0000-0000-0000-000000000000}"/>
  <bookViews>
    <workbookView xWindow="-120" yWindow="-120" windowWidth="20730" windowHeight="11160" tabRatio="75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3" i="12" l="1"/>
  <c r="AA23" i="12"/>
  <c r="Q23" i="12"/>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AM35" i="10"/>
  <c r="BW34" i="10"/>
  <c r="C34" i="10"/>
  <c r="CO34" i="10" l="1"/>
  <c r="C35" i="10"/>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<sst xmlns="http://schemas.openxmlformats.org/spreadsheetml/2006/main" count="1087" uniqueCount="605">
  <si>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</si>
  <si>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</si>
  <si>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</si>
  <si>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</si>
  <si>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</si>
  <si>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</si>
  <si>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</si>
  <si>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</si>
  <si>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</si>
  <si>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</si>
  <si>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</si>
  <si>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</si>
  <si>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</si>
  <si>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</si>
  <si>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</si>
  <si>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</si>
  <si>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</si>
  <si>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</si>
  <si>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</si>
  <si>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</si>
  <si>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</si>
  <si>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</si>
  <si>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</si>
  <si>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</si>
  <si>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</si>
  <si>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</si>
  <si>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</si>
  <si>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</si>
  <si>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</si>
  <si>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</si>
  <si>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</si>
  <si>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</si>
  <si>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</si>
  <si>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</si>
  <si>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</si>
  <si>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</si>
  <si>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</si>
  <si>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</si>
  <si>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</si>
  <si>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</si>
  <si>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</si>
  <si>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</si>
  <si>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</si>
  <si>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</si>
  <si>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</si>
  <si>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</si>
  <si>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</si>
  <si>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</si>
  <si>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</si>
  <si>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</si>
  <si>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</si>
  <si>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</si>
  <si>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</si>
  <si>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</si>
  <si>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</si>
  <si>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</si>
  <si>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</si>
  <si>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</si>
  <si>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</si>
  <si>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</si>
  <si>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</si>
  <si>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</si>
  <si>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</si>
  <si>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</si>
  <si>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</si>
  <si>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</si>
  <si>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</si>
  <si>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</si>
  <si>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</si>
  <si>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</si>
  <si>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</si>
  <si>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</si>
  <si>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</si>
  <si>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</si>
  <si>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</si>
  <si>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</si>
  <si>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</si>
  <si>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</si>
  <si>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</si>
  <si>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</si>
  <si>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</si>
  <si>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</si>
  <si>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</si>
  <si>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</si>
  <si>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</si>
  <si>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</si>
  <si>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</si>
  <si>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</si>
  <si>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</si>
  <si>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</si>
  <si>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</si>
  <si>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</si>
  <si>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</si>
  <si>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</si>
  <si>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</si>
  <si>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</si>
  <si>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</si>
  <si>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</si>
  <si>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</si>
  <si>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</si>
  <si>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</si>
  <si>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</si>
  <si>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</si>
  <si>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</si>
  <si>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</si>
  <si>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</si>
  <si>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</si>
  <si>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</si>
  <si>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</si>
  <si>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</si>
  <si>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</si>
  <si>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</si>
  <si>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</si>
  <si>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</si>
  <si>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</si>
  <si>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</si>
  <si>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</si>
  <si>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</si>
  <si>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</si>
  <si>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</si>
  <si>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</si>
  <si>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</si>
  <si>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</si>
  <si>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</si>
  <si>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</si>
  <si>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</si>
  <si>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</si>
  <si>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</si>
  <si>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</si>
  <si>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</si>
  <si>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</si>
  <si>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</si>
  <si>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</si>
  <si>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</si>
  <si>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</si>
  <si>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</si>
  <si>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</si>
  <si>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</si>
  <si>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</si>
  <si>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</si>
  <si>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</si>
  <si>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</si>
  <si>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</si>
  <si>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</si>
  <si>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</si>
  <si>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</si>
  <si>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</si>
  <si>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</si>
  <si>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</si>
  <si>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</si>
  <si>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</si>
  <si>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</si>
  <si>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</si>
  <si>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</si>
  <si>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</si>
  <si>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</si>
  <si>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</si>
  <si>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</si>
  <si>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</si>
  <si>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</si>
  <si>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</si>
  <si>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</si>
  <si>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</si>
  <si>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</si>
  <si>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</si>
  <si>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</si>
  <si>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</si>
  <si>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</si>
  <si>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</si>
  <si>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</si>
  <si>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</si>
  <si>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</si>
  <si>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</si>
  <si>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</si>
  <si>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</si>
  <si>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</si>
  <si>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</si>
  <si>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</si>
  <si>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</si>
  <si>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</si>
  <si>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</si>
  <si>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</si>
  <si>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</si>
  <si>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</si>
  <si>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</si>
  <si>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</si>
  <si>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</si>
  <si>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</si>
  <si>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</si>
  <si>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</si>
  <si>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</si>
  <si>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</si>
  <si>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</si>
  <si>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</si>
  <si>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</si>
  <si>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</si>
  <si>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</si>
  <si>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</si>
  <si>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</si>
  <si>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</si>
  <si>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</si>
  <si>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</si>
  <si>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</si>
  <si>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</si>
  <si>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</si>
  <si>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</si>
  <si>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</si>
  <si>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</si>
  <si>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</si>
  <si>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</si>
  <si>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</si>
  <si>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</si>
  <si>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長野県池田町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</si>
  <si>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</si>
  <si>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</si>
  <si>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</si>
  <si>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</si>
  <si>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</si>
  <si>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</si>
  <si>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</si>
  <si>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</si>
  <si>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</si>
  <si>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</si>
  <si>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</si>
  <si>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</si>
  <si>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</si>
  <si>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</si>
  <si>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</si>
  <si>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</si>
  <si>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</si>
  <si>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</si>
  <si>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</si>
  <si>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</si>
  <si>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</si>
  <si>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</si>
  <si>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</si>
  <si>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</si>
  <si>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</si>
  <si>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</si>
  <si>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</si>
  <si>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</si>
  <si>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</si>
  <si>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</si>
  <si>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</si>
  <si>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</si>
  <si>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</si>
  <si>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</si>
  <si>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</si>
  <si>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</si>
  <si>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</si>
  <si>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</si>
  <si>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</si>
  <si>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</si>
  <si>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</si>
  <si>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</si>
  <si>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</si>
  <si>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</si>
  <si>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</si>
  <si>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</si>
  <si>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</si>
  <si>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</si>
  <si>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</si>
  <si>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</si>
  <si>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</si>
  <si>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</si>
  <si>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</si>
  <si>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</si>
  <si>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</si>
  <si>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</si>
  <si>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</si>
  <si>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</si>
  <si>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</si>
  <si>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</si>
  <si>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</si>
  <si>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</si>
  <si>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</si>
  <si>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</si>
  <si>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</si>
  <si>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</si>
  <si>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</si>
  <si>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</si>
  <si>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</si>
  <si>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</si>
  <si>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</si>
  <si>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</si>
  <si>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</si>
  <si>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</si>
  <si>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</si>
  <si>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</si>
  <si>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</si>
  <si>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</si>
  <si>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</si>
  <si>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</si>
  <si>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</si>
  <si>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</si>
  <si>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</si>
  <si>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</si>
  <si>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</si>
  <si>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</si>
  <si>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</si>
  <si>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</si>
  <si>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</si>
  <si>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</si>
  <si>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</si>
  <si>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</si>
  <si>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</si>
  <si>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</si>
  <si>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</si>
  <si>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</si>
  <si>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</si>
  <si>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</si>
  <si>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</si>
  <si>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</si>
  <si>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</si>
  <si>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</si>
  <si>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</si>
  <si>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</si>
  <si>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</si>
  <si>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</si>
  <si>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</si>
  <si>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</si>
  <si>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</si>
  <si>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</si>
  <si>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</si>
  <si>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</si>
  <si>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</si>
  <si>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</si>
  <si>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</si>
  <si>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</si>
  <si>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</si>
  <si>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</si>
  <si>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</si>
  <si>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</si>
  <si>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</si>
  <si>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</si>
  <si>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</si>
  <si>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</si>
  <si>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</si>
  <si>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</si>
  <si>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</si>
  <si>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</si>
  <si>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</si>
  <si>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</si>
  <si>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</si>
  <si>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</si>
  <si>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</si>
  <si>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</si>
  <si>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</si>
  <si>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</si>
  <si>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</si>
  <si>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</si>
  <si>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</si>
  <si>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</si>
  <si>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</si>
  <si>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</si>
  <si>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</si>
  <si>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</si>
  <si>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</si>
  <si>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</si>
  <si>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</si>
  <si>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</si>
  <si>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</si>
  <si>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</si>
  <si>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</si>
  <si>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</si>
  <si>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長野県池田町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</si>
  <si>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</si>
  <si>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</si>
  <si>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</si>
  <si>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</si>
  <si>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</si>
  <si>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</si>
  <si>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</si>
  <si>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</si>
  <si>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</si>
  <si>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</si>
  <si>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</si>
  <si>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</si>
  <si>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</si>
  <si>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</si>
  <si>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</si>
  <si>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</si>
  <si>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</si>
  <si>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</si>
  <si>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</si>
  <si>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</si>
  <si>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</si>
  <si>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</si>
  <si>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</si>
  <si>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</si>
  <si>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</si>
  <si>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</si>
  <si>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</si>
  <si>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</si>
  <si>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</si>
  <si>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</si>
  <si>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</si>
  <si>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</si>
  <si>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</si>
  <si>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</si>
  <si>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</si>
  <si>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</si>
  <si>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</si>
  <si>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</si>
  <si>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</si>
  <si>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</si>
  <si>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</si>
  <si>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</si>
  <si>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</si>
  <si>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</si>
  <si>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</si>
  <si>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</si>
  <si>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</si>
  <si>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</si>
  <si>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</si>
  <si>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</si>
  <si>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</si>
  <si>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</si>
  <si>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</si>
  <si>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</si>
  <si>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</si>
  <si>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</si>
  <si>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</si>
  <si>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</si>
  <si>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</si>
  <si>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</si>
  <si>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</si>
  <si>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</si>
  <si>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</si>
  <si>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</si>
  <si>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</si>
  <si>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</si>
  <si>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</si>
  <si>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</si>
  <si>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</si>
  <si>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</si>
  <si>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</si>
  <si>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</si>
  <si>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</si>
  <si>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</si>
  <si>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</si>
  <si>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</si>
  <si>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</si>
  <si>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</si>
  <si>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</si>
  <si>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</si>
  <si>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</si>
  <si>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</si>
  <si>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</si>
  <si>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</si>
  <si>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</si>
  <si>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</si>
  <si>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</si>
  <si>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</si>
  <si>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</si>
  <si>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</si>
  <si>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</si>
  <si>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</si>
  <si>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</si>
  <si>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</si>
  <si>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</si>
  <si>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</si>
  <si>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</si>
  <si>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</si>
  <si>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</si>
  <si>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</si>
  <si>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</si>
  <si>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</si>
  <si>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</si>
  <si>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</si>
  <si>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</si>
  <si>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</si>
  <si>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</si>
  <si>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</si>
  <si>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</si>
  <si>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</si>
  <si>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</si>
  <si>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</si>
  <si>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</si>
  <si>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</si>
  <si>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</si>
  <si>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</si>
  <si>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</si>
  <si>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</si>
  <si>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</si>
  <si>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</si>
  <si>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</si>
  <si>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</si>
  <si>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</si>
  <si>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</si>
  <si>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</si>
  <si>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</si>
  <si>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</si>
  <si>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</si>
  <si>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</si>
  <si>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</si>
  <si>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</si>
  <si>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</si>
  <si>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</si>
  <si>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</si>
  <si>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</si>
  <si>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</si>
  <si>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</si>
  <si>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</si>
  <si>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</si>
  <si>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</si>
  <si>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</si>
  <si>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</si>
  <si>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</si>
  <si>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</si>
  <si>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</si>
  <si>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</si>
  <si>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</si>
  <si>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</si>
  <si>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</si>
  <si>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</si>
  <si>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</si>
  <si>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</si>
  <si>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</si>
  <si>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</si>
  <si>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</si>
  <si>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</si>
  <si>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</si>
  <si>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</si>
  <si>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</si>
  <si>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</si>
  <si>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</si>
  <si>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</si>
  <si>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</si>
  <si>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</si>
  <si>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</si>
  <si>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</si>
  <si>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</si>
  <si>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</si>
  <si>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</si>
  <si>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</si>
  <si>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</si>
  <si>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</si>
  <si>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</si>
  <si>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</si>
  <si>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</si>
  <si>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</si>
  <si>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</si>
  <si>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</si>
  <si>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</si>
  <si>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</si>
  <si>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</si>
  <si>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</si>
  <si>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</si>
  <si>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</si>
  <si>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</si>
  <si>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</si>
  <si>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</si>
  <si>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</si>
  <si>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</si>
  <si>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</si>
  <si>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</si>
  <si>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</si>
  <si>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</si>
  <si>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</si>
  <si>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</si>
  <si>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</si>
  <si>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1.28</t>
  </si>
  <si>
    <t>▲ 6.89</t>
  </si>
  <si>
    <t>▲ 7.42</t>
  </si>
  <si>
    <t>水道事業会計</t>
  </si>
  <si>
    <t>一般会計</t>
  </si>
  <si>
    <t>下水道事業特別会計</t>
  </si>
  <si>
    <t>▲ 0.18</t>
  </si>
  <si>
    <t>工場誘致等特別会計</t>
  </si>
  <si>
    <t>国民健康保険特別会計</t>
  </si>
  <si>
    <t>後期高齢者医療特別会計</t>
  </si>
  <si>
    <t>▲ 0.08</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</si>
  <si>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</si>
  <si>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</si>
  <si>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</si>
  <si>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</si>
  <si>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</si>
  <si>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</si>
  <si>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</si>
  <si>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</si>
  <si>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</si>
  <si>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19"/>
  </si>
  <si>
    <t>福祉基金</t>
    <rPh sb="0" eb="2">
      <t>フクシ</t>
    </rPh>
    <rPh sb="2" eb="4">
      <t>キキン</t>
    </rPh>
    <phoneticPr fontId="19"/>
  </si>
  <si>
    <t>てるてる坊主のふるさと応援基金</t>
    <rPh sb="4" eb="6">
      <t>ボウズ</t>
    </rPh>
    <rPh sb="11" eb="13">
      <t>オウエン</t>
    </rPh>
    <rPh sb="13" eb="15">
      <t>キキン</t>
    </rPh>
    <phoneticPr fontId="19"/>
  </si>
  <si>
    <t>土地開発基金</t>
    <rPh sb="0" eb="2">
      <t>トチ</t>
    </rPh>
    <rPh sb="2" eb="4">
      <t>カイハツ</t>
    </rPh>
    <rPh sb="4" eb="6">
      <t>キキン</t>
    </rPh>
    <phoneticPr fontId="19"/>
  </si>
  <si>
    <t>てるてる坊主基金</t>
    <rPh sb="4" eb="6">
      <t>ボウズ</t>
    </rPh>
    <rPh sb="6" eb="8">
      <t>キキン</t>
    </rPh>
    <phoneticPr fontId="19"/>
  </si>
  <si>
    <t>-</t>
    <phoneticPr fontId="2"/>
  </si>
  <si>
    <t>池田町土地開発公社</t>
    <rPh sb="0" eb="2">
      <t>イケダ</t>
    </rPh>
    <rPh sb="2" eb="3">
      <t>マチ</t>
    </rPh>
    <rPh sb="3" eb="9">
      <t>トチカイハツコウシャ</t>
    </rPh>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</si>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</sst>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F10-45C7-A7A0-88CFC9C4E9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78068</c:v>
                </c:pt>
                <c:pt idx="1">
                  <c:v>93145</c:v>
                </c:pt>
                <c:pt idx="2">
                  <c:v>125000</c:v>
                </c:pt>
                <c:pt idx="3">
                  <c:v>147503</c:v>
                </c:pt>
                <c:pt idx="4">
                  <c:v>163521</c:v>
                </c:pt>
              </c:numCache>
            </c:numRef>
          </c:val>
          <c:smooth val="0"/>
          <c:extLst>
            <c:ext xmlns:c16="http://schemas.microsoft.com/office/drawing/2014/chart" uri="{C3380CC4-5D6E-409C-BE32-E72D297353CC}">
              <c16:uniqueId val="{00000001-2F10-45C7-A7A0-88CFC9C4E9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c:v>
                </c:pt>
                <c:pt idx="1">
                  <c:v>0.24</c:v>
                </c:pt>
                <c:pt idx="2">
                  <c:v>2.5299999999999998</c:v>
                </c:pt>
                <c:pt idx="3">
                  <c:v>2.2200000000000002</c:v>
                </c:pt>
                <c:pt idx="4">
                  <c:v>2.5499999999999998</c:v>
                </c:pt>
              </c:numCache>
            </c:numRef>
          </c:val>
          <c:extLst>
            <c:ext xmlns:c16="http://schemas.microsoft.com/office/drawing/2014/chart" uri="{C3380CC4-5D6E-409C-BE32-E72D297353CC}">
              <c16:uniqueId val="{00000000-7FD0-4EF9-81C6-20216E3563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27.43</c:v>
                </c:pt>
                <c:pt idx="1">
                  <c:v>27.34</c:v>
                </c:pt>
                <c:pt idx="2">
                  <c:v>26.55</c:v>
                </c:pt>
                <c:pt idx="3">
                  <c:v>20.82</c:v>
                </c:pt>
                <c:pt idx="4">
                  <c:v>13.81</c:v>
                </c:pt>
              </c:numCache>
            </c:numRef>
          </c:val>
          <c:extLst>
            <c:ext xmlns:c16="http://schemas.microsoft.com/office/drawing/2014/chart" uri="{C3380CC4-5D6E-409C-BE32-E72D297353CC}">
              <c16:uniqueId val="{00000001-7FD0-4EF9-81C6-20216E3563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1.55</c:v>
                </c:pt>
                <c:pt idx="1">
                  <c:v>-1.28</c:v>
                </c:pt>
                <c:pt idx="2">
                  <c:v>0.75</c:v>
                </c:pt>
                <c:pt idx="3">
                  <c:v>-6.89</c:v>
                </c:pt>
                <c:pt idx="4">
                  <c:v>-7.42</c:v>
                </c:pt>
              </c:numCache>
            </c:numRef>
          </c:val>
          <c:smooth val="0"/>
          <c:extLst>
            <c:ext xmlns:c16="http://schemas.microsoft.com/office/drawing/2014/chart" uri="{C3380CC4-5D6E-409C-BE32-E72D297353CC}">
              <c16:uniqueId val="{00000002-7FD0-4EF9-81C6-20216E3563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D40-43A1-814A-82B45E02EE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40-43A1-814A-82B45E02EE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D40-43A1-814A-82B45E02EE30}"/>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0.03</c:v>
                </c:pt>
                <c:pt idx="8">
                  <c:v>#N/A</c:v>
                </c:pt>
                <c:pt idx="9">
                  <c:v>0</c:v>
                </c:pt>
              </c:numCache>
            </c:numRef>
          </c:val>
          <c:extLst>
            <c:ext xmlns:c16="http://schemas.microsoft.com/office/drawing/2014/chart" uri="{C3380CC4-5D6E-409C-BE32-E72D297353CC}">
              <c16:uniqueId val="{00000003-4D40-43A1-814A-82B45E02EE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0.18</c:v>
                </c:pt>
                <c:pt idx="4">
                  <c:v>0.08</c:v>
                </c:pt>
                <c:pt idx="5">
                  <c:v>#N/A</c:v>
                </c:pt>
                <c:pt idx="6">
                  <c:v>#N/A</c:v>
                </c:pt>
                <c:pt idx="7">
                  <c:v>0</c:v>
                </c:pt>
                <c:pt idx="8">
                  <c:v>#N/A</c:v>
                </c:pt>
                <c:pt idx="9">
                  <c:v>0</c:v>
                </c:pt>
              </c:numCache>
            </c:numRef>
          </c:val>
          <c:extLst>
            <c:ext xmlns:c16="http://schemas.microsoft.com/office/drawing/2014/chart" uri="{C3380CC4-5D6E-409C-BE32-E72D297353CC}">
              <c16:uniqueId val="{00000004-4D40-43A1-814A-82B45E02EE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4.09</c:v>
                </c:pt>
                <c:pt idx="2">
                  <c:v>#N/A</c:v>
                </c:pt>
                <c:pt idx="3">
                  <c:v>2.4300000000000002</c:v>
                </c:pt>
                <c:pt idx="4">
                  <c:v>#N/A</c:v>
                </c:pt>
                <c:pt idx="5">
                  <c:v>1.75</c:v>
                </c:pt>
                <c:pt idx="6">
                  <c:v>#N/A</c:v>
                </c:pt>
                <c:pt idx="7">
                  <c:v>0.5</c:v>
                </c:pt>
                <c:pt idx="8">
                  <c:v>#N/A</c:v>
                </c:pt>
                <c:pt idx="9">
                  <c:v>0.16</c:v>
                </c:pt>
              </c:numCache>
            </c:numRef>
          </c:val>
          <c:extLst>
            <c:ext xmlns:c16="http://schemas.microsoft.com/office/drawing/2014/chart" uri="{C3380CC4-5D6E-409C-BE32-E72D297353CC}">
              <c16:uniqueId val="{00000005-4D40-43A1-814A-82B45E02EE30}"/>
            </c:ext>
          </c:extLst>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0.19</c:v>
                </c:pt>
                <c:pt idx="8">
                  <c:v>#N/A</c:v>
                </c:pt>
                <c:pt idx="9">
                  <c:v>0.18</c:v>
                </c:pt>
              </c:numCache>
            </c:numRef>
          </c:val>
          <c:extLst>
            <c:ext xmlns:c16="http://schemas.microsoft.com/office/drawing/2014/chart" uri="{C3380CC4-5D6E-409C-BE32-E72D297353CC}">
              <c16:uniqueId val="{00000006-4D40-43A1-814A-82B45E02EE30}"/>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0.04</c:v>
                </c:pt>
                <c:pt idx="4">
                  <c:v>0.18</c:v>
                </c:pt>
                <c:pt idx="5">
                  <c:v>#N/A</c:v>
                </c:pt>
                <c:pt idx="6">
                  <c:v>#N/A</c:v>
                </c:pt>
                <c:pt idx="7">
                  <c:v>0.04</c:v>
                </c:pt>
                <c:pt idx="8">
                  <c:v>#N/A</c:v>
                </c:pt>
                <c:pt idx="9">
                  <c:v>0.25</c:v>
                </c:pt>
              </c:numCache>
            </c:numRef>
          </c:val>
          <c:extLst>
            <c:ext xmlns:c16="http://schemas.microsoft.com/office/drawing/2014/chart" uri="{C3380CC4-5D6E-409C-BE32-E72D297353CC}">
              <c16:uniqueId val="{00000007-4D40-43A1-814A-82B45E02EE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c:v>
                </c:pt>
                <c:pt idx="2">
                  <c:v>#N/A</c:v>
                </c:pt>
                <c:pt idx="3">
                  <c:v>0.04</c:v>
                </c:pt>
                <c:pt idx="4">
                  <c:v>#N/A</c:v>
                </c:pt>
                <c:pt idx="5">
                  <c:v>2.5299999999999998</c:v>
                </c:pt>
                <c:pt idx="6">
                  <c:v>#N/A</c:v>
                </c:pt>
                <c:pt idx="7">
                  <c:v>2.02</c:v>
                </c:pt>
                <c:pt idx="8">
                  <c:v>#N/A</c:v>
                </c:pt>
                <c:pt idx="9">
                  <c:v>2.35</c:v>
                </c:pt>
              </c:numCache>
            </c:numRef>
          </c:val>
          <c:extLst>
            <c:ext xmlns:c16="http://schemas.microsoft.com/office/drawing/2014/chart" uri="{C3380CC4-5D6E-409C-BE32-E72D297353CC}">
              <c16:uniqueId val="{00000008-4D40-43A1-814A-82B45E02EE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24.45</c:v>
                </c:pt>
                <c:pt idx="2">
                  <c:v>#N/A</c:v>
                </c:pt>
                <c:pt idx="3">
                  <c:v>25.92</c:v>
                </c:pt>
                <c:pt idx="4">
                  <c:v>#N/A</c:v>
                </c:pt>
                <c:pt idx="5">
                  <c:v>23.28</c:v>
                </c:pt>
                <c:pt idx="6">
                  <c:v>#N/A</c:v>
                </c:pt>
                <c:pt idx="7">
                  <c:v>21.22</c:v>
                </c:pt>
                <c:pt idx="8">
                  <c:v>#N/A</c:v>
                </c:pt>
                <c:pt idx="9">
                  <c:v>20.47</c:v>
                </c:pt>
              </c:numCache>
            </c:numRef>
          </c:val>
          <c:extLst>
            <c:ext xmlns:c16="http://schemas.microsoft.com/office/drawing/2014/chart" uri="{C3380CC4-5D6E-409C-BE32-E72D297353CC}">
              <c16:uniqueId val="{00000009-4D40-43A1-814A-82B45E02EE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546</c:v>
                </c:pt>
                <c:pt idx="5">
                  <c:v>499</c:v>
                </c:pt>
                <c:pt idx="8">
                  <c:v>496</c:v>
                </c:pt>
                <c:pt idx="11">
                  <c:v>504</c:v>
                </c:pt>
                <c:pt idx="14">
                  <c:v>517</c:v>
                </c:pt>
              </c:numCache>
            </c:numRef>
          </c:val>
          <c:extLst>
            <c:ext xmlns:c16="http://schemas.microsoft.com/office/drawing/2014/chart" uri="{C3380CC4-5D6E-409C-BE32-E72D297353CC}">
              <c16:uniqueId val="{00000000-7509-4000-9FB4-D2238CBDE5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09-4000-9FB4-D2238CBDE5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23</c:v>
                </c:pt>
                <c:pt idx="6">
                  <c:v>43</c:v>
                </c:pt>
                <c:pt idx="9">
                  <c:v>22</c:v>
                </c:pt>
                <c:pt idx="12">
                  <c:v>20</c:v>
                </c:pt>
              </c:numCache>
            </c:numRef>
          </c:val>
          <c:extLst>
            <c:ext xmlns:c16="http://schemas.microsoft.com/office/drawing/2014/chart" uri="{C3380CC4-5D6E-409C-BE32-E72D297353CC}">
              <c16:uniqueId val="{00000002-7509-4000-9FB4-D2238CBDE5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26</c:v>
                </c:pt>
                <c:pt idx="3">
                  <c:v>40</c:v>
                </c:pt>
                <c:pt idx="6">
                  <c:v>39</c:v>
                </c:pt>
                <c:pt idx="9">
                  <c:v>37</c:v>
                </c:pt>
                <c:pt idx="12">
                  <c:v>39</c:v>
                </c:pt>
              </c:numCache>
            </c:numRef>
          </c:val>
          <c:extLst>
            <c:ext xmlns:c16="http://schemas.microsoft.com/office/drawing/2014/chart" uri="{C3380CC4-5D6E-409C-BE32-E72D297353CC}">
              <c16:uniqueId val="{00000003-7509-4000-9FB4-D2238CBDE5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197</c:v>
                </c:pt>
                <c:pt idx="3">
                  <c:v>199</c:v>
                </c:pt>
                <c:pt idx="6">
                  <c:v>202</c:v>
                </c:pt>
                <c:pt idx="9">
                  <c:v>185</c:v>
                </c:pt>
                <c:pt idx="12">
                  <c:v>255</c:v>
                </c:pt>
              </c:numCache>
            </c:numRef>
          </c:val>
          <c:extLst>
            <c:ext xmlns:c16="http://schemas.microsoft.com/office/drawing/2014/chart" uri="{C3380CC4-5D6E-409C-BE32-E72D297353CC}">
              <c16:uniqueId val="{00000004-7509-4000-9FB4-D2238CBDE5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09-4000-9FB4-D2238CBDE5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09-4000-9FB4-D2238CBDE5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438</c:v>
                </c:pt>
                <c:pt idx="3">
                  <c:v>493</c:v>
                </c:pt>
                <c:pt idx="6">
                  <c:v>521</c:v>
                </c:pt>
                <c:pt idx="9">
                  <c:v>525</c:v>
                </c:pt>
                <c:pt idx="12">
                  <c:v>581</c:v>
                </c:pt>
              </c:numCache>
            </c:numRef>
          </c:val>
          <c:extLst>
            <c:ext xmlns:c16="http://schemas.microsoft.com/office/drawing/2014/chart" uri="{C3380CC4-5D6E-409C-BE32-E72D297353CC}">
              <c16:uniqueId val="{00000007-7509-4000-9FB4-D2238CBDE5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139</c:v>
                </c:pt>
                <c:pt idx="2">
                  <c:v>#N/A</c:v>
                </c:pt>
                <c:pt idx="3">
                  <c:v>#N/A</c:v>
                </c:pt>
                <c:pt idx="4">
                  <c:v>256</c:v>
                </c:pt>
                <c:pt idx="5">
                  <c:v>#N/A</c:v>
                </c:pt>
                <c:pt idx="6">
                  <c:v>#N/A</c:v>
                </c:pt>
                <c:pt idx="7">
                  <c:v>309</c:v>
                </c:pt>
                <c:pt idx="8">
                  <c:v>#N/A</c:v>
                </c:pt>
                <c:pt idx="9">
                  <c:v>#N/A</c:v>
                </c:pt>
                <c:pt idx="10">
                  <c:v>265</c:v>
                </c:pt>
                <c:pt idx="11">
                  <c:v>#N/A</c:v>
                </c:pt>
                <c:pt idx="12">
                  <c:v>#N/A</c:v>
                </c:pt>
                <c:pt idx="13">
                  <c:v>378</c:v>
                </c:pt>
                <c:pt idx="14">
                  <c:v>#N/A</c:v>
                </c:pt>
              </c:numCache>
            </c:numRef>
          </c:val>
          <c:smooth val="0"/>
          <c:extLst>
            <c:ext xmlns:c16="http://schemas.microsoft.com/office/drawing/2014/chart" uri="{C3380CC4-5D6E-409C-BE32-E72D297353CC}">
              <c16:uniqueId val="{00000008-7509-4000-9FB4-D2238CBDE5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6868</c:v>
                </c:pt>
                <c:pt idx="5">
                  <c:v>7049</c:v>
                </c:pt>
                <c:pt idx="8">
                  <c:v>6412</c:v>
                </c:pt>
                <c:pt idx="11">
                  <c:v>6323</c:v>
                </c:pt>
                <c:pt idx="14">
                  <c:v>6120</c:v>
                </c:pt>
              </c:numCache>
            </c:numRef>
          </c:val>
          <c:extLst>
            <c:ext xmlns:c16="http://schemas.microsoft.com/office/drawing/2014/chart" uri="{C3380CC4-5D6E-409C-BE32-E72D297353CC}">
              <c16:uniqueId val="{00000000-2C0C-498C-B132-B29482E1E6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3</c:v>
                </c:pt>
                <c:pt idx="8">
                  <c:v>2</c:v>
                </c:pt>
                <c:pt idx="11">
                  <c:v>0</c:v>
                </c:pt>
                <c:pt idx="14">
                  <c:v>0</c:v>
                </c:pt>
              </c:numCache>
            </c:numRef>
          </c:val>
          <c:extLst>
            <c:ext xmlns:c16="http://schemas.microsoft.com/office/drawing/2014/chart" uri="{C3380CC4-5D6E-409C-BE32-E72D297353CC}">
              <c16:uniqueId val="{00000001-2C0C-498C-B132-B29482E1E6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2199</c:v>
                </c:pt>
                <c:pt idx="5">
                  <c:v>2257</c:v>
                </c:pt>
                <c:pt idx="8">
                  <c:v>2223</c:v>
                </c:pt>
                <c:pt idx="11">
                  <c:v>1832</c:v>
                </c:pt>
                <c:pt idx="14">
                  <c:v>1342</c:v>
                </c:pt>
              </c:numCache>
            </c:numRef>
          </c:val>
          <c:extLst>
            <c:ext xmlns:c16="http://schemas.microsoft.com/office/drawing/2014/chart" uri="{C3380CC4-5D6E-409C-BE32-E72D297353CC}">
              <c16:uniqueId val="{00000002-2C0C-498C-B132-B29482E1E6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0C-498C-B132-B29482E1E6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0C-498C-B132-B29482E1E6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0C-498C-B132-B29482E1E6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766</c:v>
                </c:pt>
                <c:pt idx="3">
                  <c:v>730</c:v>
                </c:pt>
                <c:pt idx="6">
                  <c:v>735</c:v>
                </c:pt>
                <c:pt idx="9">
                  <c:v>717</c:v>
                </c:pt>
                <c:pt idx="12">
                  <c:v>705</c:v>
                </c:pt>
              </c:numCache>
            </c:numRef>
          </c:val>
          <c:extLst>
            <c:ext xmlns:c16="http://schemas.microsoft.com/office/drawing/2014/chart" uri="{C3380CC4-5D6E-409C-BE32-E72D297353CC}">
              <c16:uniqueId val="{00000006-2C0C-498C-B132-B29482E1E6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379</c:v>
                </c:pt>
                <c:pt idx="3">
                  <c:v>346</c:v>
                </c:pt>
                <c:pt idx="6">
                  <c:v>312</c:v>
                </c:pt>
                <c:pt idx="9">
                  <c:v>200</c:v>
                </c:pt>
                <c:pt idx="12">
                  <c:v>180</c:v>
                </c:pt>
              </c:numCache>
            </c:numRef>
          </c:val>
          <c:extLst>
            <c:ext xmlns:c16="http://schemas.microsoft.com/office/drawing/2014/chart" uri="{C3380CC4-5D6E-409C-BE32-E72D297353CC}">
              <c16:uniqueId val="{00000007-2C0C-498C-B132-B29482E1E6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941</c:v>
                </c:pt>
                <c:pt idx="3">
                  <c:v>871</c:v>
                </c:pt>
                <c:pt idx="6">
                  <c:v>813</c:v>
                </c:pt>
                <c:pt idx="9">
                  <c:v>541</c:v>
                </c:pt>
                <c:pt idx="12">
                  <c:v>418</c:v>
                </c:pt>
              </c:numCache>
            </c:numRef>
          </c:val>
          <c:extLst>
            <c:ext xmlns:c16="http://schemas.microsoft.com/office/drawing/2014/chart" uri="{C3380CC4-5D6E-409C-BE32-E72D297353CC}">
              <c16:uniqueId val="{00000008-2C0C-498C-B132-B29482E1E6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438</c:v>
                </c:pt>
                <c:pt idx="3">
                  <c:v>850</c:v>
                </c:pt>
                <c:pt idx="6">
                  <c:v>289</c:v>
                </c:pt>
                <c:pt idx="9">
                  <c:v>55</c:v>
                </c:pt>
                <c:pt idx="12">
                  <c:v>43</c:v>
                </c:pt>
              </c:numCache>
            </c:numRef>
          </c:val>
          <c:extLst>
            <c:ext xmlns:c16="http://schemas.microsoft.com/office/drawing/2014/chart" uri="{C3380CC4-5D6E-409C-BE32-E72D297353CC}">
              <c16:uniqueId val="{00000009-2C0C-498C-B132-B29482E1E6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4739</c:v>
                </c:pt>
                <c:pt idx="3">
                  <c:v>4773</c:v>
                </c:pt>
                <c:pt idx="6">
                  <c:v>4890</c:v>
                </c:pt>
                <c:pt idx="9">
                  <c:v>4964</c:v>
                </c:pt>
                <c:pt idx="12">
                  <c:v>5181</c:v>
                </c:pt>
              </c:numCache>
            </c:numRef>
          </c:val>
          <c:extLst>
            <c:ext xmlns:c16="http://schemas.microsoft.com/office/drawing/2014/chart" uri="{C3380CC4-5D6E-409C-BE32-E72D297353CC}">
              <c16:uniqueId val="{0000000A-2C0C-498C-B132-B29482E1E6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0C-498C-B132-B29482E1E6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832</c:v>
                </c:pt>
                <c:pt idx="1">
                  <c:v>659</c:v>
                </c:pt>
                <c:pt idx="2">
                  <c:v>442</c:v>
                </c:pt>
              </c:numCache>
            </c:numRef>
          </c:val>
          <c:extLst>
            <c:ext xmlns:c16="http://schemas.microsoft.com/office/drawing/2014/chart" uri="{C3380CC4-5D6E-409C-BE32-E72D297353CC}">
              <c16:uniqueId val="{00000000-CC21-4ECF-8E3B-55ADB2EA63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c:v>
                </c:pt>
                <c:pt idx="1">
                  <c:v>115</c:v>
                </c:pt>
                <c:pt idx="2">
                  <c:v>115</c:v>
                </c:pt>
              </c:numCache>
            </c:numRef>
          </c:val>
          <c:extLst>
            <c:ext xmlns:c16="http://schemas.microsoft.com/office/drawing/2014/chart" uri="{C3380CC4-5D6E-409C-BE32-E72D297353CC}">
              <c16:uniqueId val="{00000001-CC21-4ECF-8E3B-55ADB2EA63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1097</c:v>
                </c:pt>
                <c:pt idx="1">
                  <c:v>840</c:v>
                </c:pt>
                <c:pt idx="2">
                  <c:v>563</c:v>
                </c:pt>
              </c:numCache>
            </c:numRef>
          </c:val>
          <c:extLst>
            <c:ext xmlns:c16="http://schemas.microsoft.com/office/drawing/2014/chart" uri="{C3380CC4-5D6E-409C-BE32-E72D297353CC}">
              <c16:uniqueId val="{00000002-CC21-4ECF-8E3B-55ADB2EA63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年連続で増加に転じている。よって分子についても同様である。</a:t>
          </a:r>
          <a:endParaRPr lang="ja-JP" altLang="ja-JP" sz="1400">
            <a:effectLst/>
          </a:endParaRPr>
        </a:p>
        <a:p>
          <a:r>
            <a:rPr kumimoji="1" lang="ja-JP" altLang="ja-JP" sz="1100">
              <a:solidFill>
                <a:schemeClr val="dk1"/>
              </a:solidFill>
              <a:effectLst/>
              <a:latin typeface="+mn-lt"/>
              <a:ea typeface="+mn-ea"/>
              <a:cs typeface="+mn-cs"/>
            </a:rPr>
            <a:t>　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79.4</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82.0</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てるてる坊主のふるさと応援基金については、該当事業へ充当したため減。公共施設等整備基金については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温室ハウス設計による繰入、</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年度より執行している社会資本整備総合交付金事業</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やほ場整備事業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などの大型事業の実施に伴い、各基金を取崩し一般会計へ繰り入れたため減</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・基金の使途の明確化を図るため、財政調整基金を取崩し、個々の特定目的基金に積み立てていくことも検討が必要かと考える。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・短期的には減債基金において、微増傾向にあるが、令和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年度に繰上償還を行うことにより皆減となることが予想される。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・福祉基金：福祉活動の促進と、快適な生活環境の形成等を図ることにより、住みよい長寿社会と生きがいのある町づくりのための事業へ利用。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・てるてる坊主のふるさと応援基金：池田町の豊かな自然環境や文化資源等を活かしたまちづくりを進めるにあたり、特色あるふるさとづくりと魅力的なまちづくりを推進する事業へ使用。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・土地開発基金：公用若しくは公共用に供する土地又は公共の利益のために取得する必要のある土地をあらかじめ取得することにより、事業の円滑な執行を図るために使用。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・てるてる坊主基金：作家浅原六朗の功績を讃え、記念事業を実施するために必要な費用及びその他の経費に使用。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・福祉基金、土地開発基金、てるてる坊主基金については変動なし。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・公共施設等整備基金については温室ハウス設計による繰入。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・てるてる坊主のふるさと応援基金については、ふるさと納税の収入を基金として積立。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・基金としてため込むことを目的とせず、使途にあった基金の利用を推進していく。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・特に公共施設等整備基金については、公共施設（学校）の大規模改修及び空調整備事業に充当をする予定である。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社会資本整備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交付金事業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やほ場整備事業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等の大型事業の実施により、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千円を取崩し、一般会計へ繰り入れたため。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・繰入を継続的に行ってきたため、基金残高が激減している。今後は災害や有事の際に対応できるよう、ある一定額は基金残高が保持できるようつとめていく。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億円強の繰上償還を行う予定。過去に起債した大型事業分の繰上償還を実施し、財政の健全化を図る。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微減や、高齢化に加え、町内に中心となる産業がないことや、大規模な法人が少ないことなどから、財政基盤が弱く、財政力指数は横ばい傾向である。長引く景気低迷により個人、法人関係の税収が落ち込んでおり、基準財政収入額は昨年に引き続き減少している。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83759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91.5</a:t>
          </a:r>
          <a:r>
            <a:rPr kumimoji="1" lang="ja-JP" altLang="ja-JP" sz="1100">
              <a:solidFill>
                <a:schemeClr val="dk1"/>
              </a:solidFill>
              <a:effectLst/>
              <a:latin typeface="+mn-lt"/>
              <a:ea typeface="+mn-ea"/>
              <a:cs typeface="+mn-cs"/>
            </a:rPr>
            <a:t>％となり、類似団体平均を</a:t>
          </a:r>
          <a:r>
            <a:rPr kumimoji="1" lang="ja-JP" altLang="en-US" sz="1100">
              <a:solidFill>
                <a:schemeClr val="dk1"/>
              </a:solidFill>
              <a:effectLst/>
              <a:latin typeface="+mn-lt"/>
              <a:ea typeface="+mn-ea"/>
              <a:cs typeface="+mn-cs"/>
            </a:rPr>
            <a:t>上回ってしまった</a:t>
          </a:r>
          <a:r>
            <a:rPr kumimoji="1" lang="ja-JP" altLang="ja-JP" sz="1100">
              <a:solidFill>
                <a:schemeClr val="dk1"/>
              </a:solidFill>
              <a:effectLst/>
              <a:latin typeface="+mn-lt"/>
              <a:ea typeface="+mn-ea"/>
              <a:cs typeface="+mn-cs"/>
            </a:rPr>
            <a:t>。除雪費、バス運行事業等を含む委託料・負担金の増、また維持補修費等の支出の増加が今後も見込まれる。そのため、引き続き下水道事業への</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の増加を抑えるため使用料の改定や資本費平準化債を発行して公債費の平準化を図るなど、経常収支比率の増加を抑え弾力性のある財政構造の確立に努める。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63</xdr:row>
      <xdr:rowOff>53975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93917"/>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61</xdr:row>
      <xdr:rowOff>135467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898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131445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295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61</xdr:row>
      <xdr:rowOff>71120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0435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24994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1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80645</xdr:rowOff>
    </xdr:from>
    <xdr:to>
      <xdr:col>15</xdr:col>
      <xdr:colOff>133350</xdr:colOff>
      <xdr:row>62</xdr:row>
      <xdr:rowOff>10795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20972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138006</xdr:rowOff>
    </xdr:from>
    <xdr:to>
      <xdr:col>7</xdr:col>
      <xdr:colOff>31750</xdr:colOff>
      <xdr:row>60</xdr:row>
      <xdr:rowOff>68156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78333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186,457</a:t>
          </a:r>
          <a:r>
            <a:rPr kumimoji="1" lang="ja-JP" altLang="ja-JP" sz="1100">
              <a:solidFill>
                <a:schemeClr val="dk1"/>
              </a:solidFill>
              <a:effectLst/>
              <a:latin typeface="+mn-lt"/>
              <a:ea typeface="+mn-ea"/>
              <a:cs typeface="+mn-cs"/>
            </a:rPr>
            <a:t>円で類似団体平均を下回っている。数年前と比べ職員数は増加傾向にはあるが、依然人件費が類似団体より低いことが要因となっている。</a:t>
          </a:r>
          <a:endParaRPr lang="ja-JP" altLang="ja-JP" sz="1400">
            <a:effectLst/>
          </a:endParaRPr>
        </a:p>
        <a:p>
          <a:r>
            <a:rPr kumimoji="1" lang="ja-JP" altLang="ja-JP" sz="1100">
              <a:solidFill>
                <a:schemeClr val="dk1"/>
              </a:solidFill>
              <a:effectLst/>
              <a:latin typeface="+mn-lt"/>
              <a:ea typeface="+mn-ea"/>
              <a:cs typeface="+mn-cs"/>
            </a:rPr>
            <a:t>　物件費は施設の老朽化もあり維持管理的経費の負担が大きいので、今後は指定管理制度の導入など委託化によるコストの低減を図り、事務事業評価を実施して費用対効果の検証、経費の削減に努める。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167852</xdr:rowOff>
    </xdr:from>
    <xdr:to>
      <xdr:col>23</xdr:col>
      <xdr:colOff>133350</xdr:colOff>
      <xdr:row>82</xdr:row>
      <xdr:rowOff>89467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55302"/>
          <a:ext cx="838200" cy="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159576</xdr:rowOff>
    </xdr:from>
    <xdr:to>
      <xdr:col>19</xdr:col>
      <xdr:colOff>133350</xdr:colOff>
      <xdr:row>81</xdr:row>
      <xdr:rowOff>167852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47026"/>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141491</xdr:rowOff>
    </xdr:from>
    <xdr:to>
      <xdr:col>15</xdr:col>
      <xdr:colOff>82550</xdr:colOff>
      <xdr:row>81</xdr:row>
      <xdr:rowOff>159576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028941"/>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130918</xdr:rowOff>
    </xdr:from>
    <xdr:to>
      <xdr:col>11</xdr:col>
      <xdr:colOff>31750</xdr:colOff>
      <xdr:row>81</xdr:row>
      <xdr:rowOff>141491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183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38667</xdr:rowOff>
    </xdr:from>
    <xdr:to>
      <xdr:col>23</xdr:col>
      <xdr:colOff>184150</xdr:colOff>
      <xdr:row>82</xdr:row>
      <xdr:rowOff>140267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55194</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4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117052</xdr:rowOff>
    </xdr:from>
    <xdr:to>
      <xdr:col>19</xdr:col>
      <xdr:colOff>184150</xdr:colOff>
      <xdr:row>82</xdr:row>
      <xdr:rowOff>47202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57379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7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108776</xdr:rowOff>
    </xdr:from>
    <xdr:to>
      <xdr:col>15</xdr:col>
      <xdr:colOff>133350</xdr:colOff>
      <xdr:row>82</xdr:row>
      <xdr:rowOff>38926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49103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90691</xdr:rowOff>
    </xdr:from>
    <xdr:to>
      <xdr:col>11</xdr:col>
      <xdr:colOff>82550</xdr:colOff>
      <xdr:row>82</xdr:row>
      <xdr:rowOff>20841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31018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74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80118</xdr:rowOff>
    </xdr:from>
    <xdr:to>
      <xdr:col>7</xdr:col>
      <xdr:colOff>31750</xdr:colOff>
      <xdr:row>82</xdr:row>
      <xdr:rowOff>10268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20445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年度から上昇し類似団体平均を上回った。今後も近隣市町村や類似団体等の指数と均衡を保つよう給与水準の適正化を図っていく。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3139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過去からの新規採用抑制により職員数が減少し、人口千人あたりの職員数は</a:t>
          </a:r>
          <a:r>
            <a:rPr kumimoji="1" lang="en-US" altLang="ja-JP" sz="1100">
              <a:solidFill>
                <a:schemeClr val="dk1"/>
              </a:solidFill>
              <a:effectLst/>
              <a:latin typeface="+mn-lt"/>
              <a:ea typeface="+mn-ea"/>
              <a:cs typeface="+mn-cs"/>
            </a:rPr>
            <a:t>10.22</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で類似団体平均を下回ってい</a:t>
          </a:r>
          <a:r>
            <a:rPr kumimoji="1" lang="ja-JP" altLang="en-US" sz="1100">
              <a:solidFill>
                <a:schemeClr val="dk1"/>
              </a:solidFill>
              <a:effectLst/>
              <a:latin typeface="+mn-lt"/>
              <a:ea typeface="+mn-ea"/>
              <a:cs typeface="+mn-cs"/>
            </a:rPr>
            <a:t>るが近年増加傾向にある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123529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356638"/>
          <a:ext cx="8382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63204</xdr:rowOff>
    </xdr:from>
    <xdr:to>
      <xdr:col>77</xdr:col>
      <xdr:colOff>44450</xdr:colOff>
      <xdr:row>60</xdr:row>
      <xdr:rowOff>69638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35020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38269</xdr:rowOff>
    </xdr:from>
    <xdr:to>
      <xdr:col>72</xdr:col>
      <xdr:colOff>203200</xdr:colOff>
      <xdr:row>60</xdr:row>
      <xdr:rowOff>63204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325269"/>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138938</xdr:rowOff>
    </xdr:from>
    <xdr:to>
      <xdr:col>68</xdr:col>
      <xdr:colOff>152400</xdr:colOff>
      <xdr:row>60</xdr:row>
      <xdr:rowOff>38269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254488"/>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72729</xdr:rowOff>
    </xdr:from>
    <xdr:to>
      <xdr:col>81</xdr:col>
      <xdr:colOff>95250</xdr:colOff>
      <xdr:row>61</xdr:row>
      <xdr:rowOff>2879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89256</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20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12404</xdr:rowOff>
    </xdr:from>
    <xdr:to>
      <xdr:col>73</xdr:col>
      <xdr:colOff>44450</xdr:colOff>
      <xdr:row>60</xdr:row>
      <xdr:rowOff>114004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124181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158919</xdr:rowOff>
    </xdr:from>
    <xdr:to>
      <xdr:col>68</xdr:col>
      <xdr:colOff>203200</xdr:colOff>
      <xdr:row>60</xdr:row>
      <xdr:rowOff>89069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99246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0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88138</xdr:rowOff>
    </xdr:from>
    <xdr:to>
      <xdr:col>64</xdr:col>
      <xdr:colOff>152400</xdr:colOff>
      <xdr:row>60</xdr:row>
      <xdr:rowOff>18288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28465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過去（</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％に減少し、以降地方債協議団体へ戻った。</a:t>
          </a:r>
          <a:r>
            <a:rPr kumimoji="1" lang="ja-JP" altLang="en-US" sz="1100">
              <a:solidFill>
                <a:schemeClr val="dk1"/>
              </a:solidFill>
              <a:effectLst/>
              <a:latin typeface="+mn-lt"/>
              <a:ea typeface="+mn-ea"/>
              <a:cs typeface="+mn-cs"/>
            </a:rPr>
            <a:t>しかし、近年の大型事業の実施により実質公債費比率が上昇傾向にある。更に</a:t>
          </a:r>
          <a:r>
            <a:rPr kumimoji="1" lang="ja-JP" altLang="ja-JP" sz="1100">
              <a:solidFill>
                <a:schemeClr val="dk1"/>
              </a:solidFill>
              <a:effectLst/>
              <a:latin typeface="+mn-lt"/>
              <a:ea typeface="+mn-ea"/>
              <a:cs typeface="+mn-cs"/>
            </a:rPr>
            <a:t>今後数年間にわたり実質公債費比率が更に上昇することが予想されるが</a:t>
          </a:r>
          <a:r>
            <a:rPr kumimoji="1" lang="ja-JP" altLang="en-US" sz="1100">
              <a:solidFill>
                <a:schemeClr val="dk1"/>
              </a:solidFill>
              <a:effectLst/>
              <a:latin typeface="+mn-lt"/>
              <a:ea typeface="+mn-ea"/>
              <a:cs typeface="+mn-cs"/>
            </a:rPr>
            <a:t>、独自の目安として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上回らない範囲で町の総合計画実施計画に沿った選択と集中による世代負担のバランスを保った健全な財政運営に努める。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171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159173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884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40</xdr:row>
      <xdr:rowOff>30480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1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24977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989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町の総合計画実施計画に沿った選択と集中による事業の厳選、新規事業の抑制を図り、世代間負担のバランスを保った健全な財政運営に努める。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行財政改革による課の統廃合、職員の不補充等で職員数が減少したことなど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％で類似団体平均を下回っている。</a:t>
          </a:r>
          <a:r>
            <a:rPr kumimoji="1" lang="ja-JP" altLang="en-US" sz="1100">
              <a:solidFill>
                <a:schemeClr val="dk1"/>
              </a:solidFill>
              <a:effectLst/>
              <a:latin typeface="+mn-lt"/>
              <a:ea typeface="+mn-ea"/>
              <a:cs typeface="+mn-cs"/>
            </a:rPr>
            <a:t>しかし、近年採用が増えたことにより人件費も増加しているため、</a:t>
          </a:r>
          <a:r>
            <a:rPr kumimoji="1" lang="ja-JP" altLang="ja-JP" sz="1100">
              <a:solidFill>
                <a:schemeClr val="dk1"/>
              </a:solidFill>
              <a:effectLst/>
              <a:latin typeface="+mn-lt"/>
              <a:ea typeface="+mn-ea"/>
              <a:cs typeface="+mn-cs"/>
            </a:rPr>
            <a:t>住民ニーズの多様化に応え行政サービスの質の向上を目指すうえで業務量に応じた適正な職員配置に取り組み、事務の効率化・合理化を図り、人件費関係経費全体の抑制に努める。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888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28702</xdr:rowOff>
    </xdr:from>
    <xdr:to>
      <xdr:col>15</xdr:col>
      <xdr:colOff>98425</xdr:colOff>
      <xdr:row>35</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29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149352</xdr:rowOff>
    </xdr:from>
    <xdr:to>
      <xdr:col>11</xdr:col>
      <xdr:colOff>60325</xdr:colOff>
      <xdr:row>35</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112776</xdr:rowOff>
    </xdr:from>
    <xdr:to>
      <xdr:col>6</xdr:col>
      <xdr:colOff>171450</xdr:colOff>
      <xdr:row>35</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8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5673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18415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567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xdr:rowOff>
    </xdr:from>
    <xdr:to>
      <xdr:col>69</xdr:col>
      <xdr:colOff>92075</xdr:colOff>
      <xdr:row>15</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78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127635</xdr:rowOff>
    </xdr:from>
    <xdr:to>
      <xdr:col>65</xdr:col>
      <xdr:colOff>53975</xdr:colOff>
      <xdr:row>15</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67962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a:t>
          </a:r>
          <a:r>
            <a:rPr kumimoji="1" lang="ja-JP" altLang="en-US" sz="1100">
              <a:solidFill>
                <a:schemeClr val="dk1"/>
              </a:solidFill>
              <a:effectLst/>
              <a:latin typeface="+mn-lt"/>
              <a:ea typeface="+mn-ea"/>
              <a:cs typeface="+mn-cs"/>
            </a:rPr>
            <a:t>増加傾向であったが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％と類似団体平均と比べ少し下回っている。義務的な経費であるので、財政を圧迫する上昇傾向に歯止めをかけるよう努める。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129722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129722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下水道事業会計、介護保険広域連合等への繰出金の増加により、その他の経常収支比率は</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％で類似団体平均を上回っている。公共下水道事業は平成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管工事、処理場建設すべての事業は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40132</xdr:rowOff>
    </xdr:from>
    <xdr:to>
      <xdr:col>82</xdr:col>
      <xdr:colOff>107950</xdr:colOff>
      <xdr:row>58</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9842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30988</xdr:rowOff>
    </xdr:from>
    <xdr:to>
      <xdr:col>78</xdr:col>
      <xdr:colOff>69850</xdr:colOff>
      <xdr:row>58</xdr:row>
      <xdr:rowOff>40132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975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30988</xdr:rowOff>
    </xdr:from>
    <xdr:to>
      <xdr:col>73</xdr:col>
      <xdr:colOff>180975</xdr:colOff>
      <xdr:row>58</xdr:row>
      <xdr:rowOff>53848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9750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xdr:rowOff>
    </xdr:from>
    <xdr:to>
      <xdr:col>69</xdr:col>
      <xdr:colOff>92075</xdr:colOff>
      <xdr:row>58</xdr:row>
      <xdr:rowOff>53848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947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160782</xdr:rowOff>
    </xdr:from>
    <xdr:to>
      <xdr:col>78</xdr:col>
      <xdr:colOff>120650</xdr:colOff>
      <xdr:row>58</xdr:row>
      <xdr:rowOff>90932</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75709</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1001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151638</xdr:rowOff>
    </xdr:from>
    <xdr:to>
      <xdr:col>74</xdr:col>
      <xdr:colOff>31750</xdr:colOff>
      <xdr:row>58</xdr:row>
      <xdr:rowOff>81788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66565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xdr:rowOff>
    </xdr:from>
    <xdr:to>
      <xdr:col>69</xdr:col>
      <xdr:colOff>142875</xdr:colOff>
      <xdr:row>58</xdr:row>
      <xdr:rowOff>104648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89425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124206</xdr:rowOff>
    </xdr:from>
    <xdr:to>
      <xdr:col>65</xdr:col>
      <xdr:colOff>53975</xdr:colOff>
      <xdr:row>58</xdr:row>
      <xdr:rowOff>54356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39133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年度の補助費等の経常収支比率は</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56134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56134</xdr:rowOff>
    </xdr:from>
    <xdr:to>
      <xdr:col>73</xdr:col>
      <xdr:colOff>180975</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年度に公的資金補償金免除繰上償還制度を活用して高利率の地方債の借換等による償還利子の軽減を図ることにより</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類似団体平均を下回っ</a:t>
          </a:r>
          <a:r>
            <a:rPr kumimoji="1" lang="ja-JP" altLang="en-US" sz="1100">
              <a:solidFill>
                <a:schemeClr val="dk1"/>
              </a:solidFill>
              <a:effectLst/>
              <a:latin typeface="+mn-lt"/>
              <a:ea typeface="+mn-ea"/>
              <a:cs typeface="+mn-cs"/>
            </a:rPr>
            <a:t>ていたが、</a:t>
          </a:r>
          <a:r>
            <a:rPr kumimoji="1" lang="ja-JP" altLang="ja-JP" sz="1100">
              <a:solidFill>
                <a:schemeClr val="dk1"/>
              </a:solidFill>
              <a:effectLst/>
              <a:latin typeface="+mn-lt"/>
              <a:ea typeface="+mn-ea"/>
              <a:cs typeface="+mn-cs"/>
            </a:rPr>
            <a:t>社会資本</a:t>
          </a:r>
          <a:r>
            <a:rPr kumimoji="1" lang="ja-JP" altLang="en-US" sz="1100">
              <a:solidFill>
                <a:schemeClr val="dk1"/>
              </a:solidFill>
              <a:effectLst/>
              <a:latin typeface="+mn-lt"/>
              <a:ea typeface="+mn-ea"/>
              <a:cs typeface="+mn-cs"/>
            </a:rPr>
            <a:t>整備総合交付金事業やほ場整備事業等</a:t>
          </a:r>
          <a:r>
            <a:rPr kumimoji="1" lang="ja-JP" altLang="ja-JP" sz="1100">
              <a:solidFill>
                <a:schemeClr val="dk1"/>
              </a:solidFill>
              <a:effectLst/>
              <a:latin typeface="+mn-lt"/>
              <a:ea typeface="+mn-ea"/>
              <a:cs typeface="+mn-cs"/>
            </a:rPr>
            <a:t>の元利償還</a:t>
          </a:r>
          <a:r>
            <a:rPr kumimoji="1" lang="ja-JP" altLang="en-US" sz="1100">
              <a:solidFill>
                <a:schemeClr val="dk1"/>
              </a:solidFill>
              <a:effectLst/>
              <a:latin typeface="+mn-lt"/>
              <a:ea typeface="+mn-ea"/>
              <a:cs typeface="+mn-cs"/>
            </a:rPr>
            <a:t>が始まり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17.8</a:t>
          </a:r>
          <a:r>
            <a:rPr kumimoji="1" lang="ja-JP" altLang="en-US" sz="1100">
              <a:solidFill>
                <a:schemeClr val="dk1"/>
              </a:solidFill>
              <a:effectLst/>
              <a:latin typeface="+mn-lt"/>
              <a:ea typeface="+mn-ea"/>
              <a:cs typeface="+mn-cs"/>
            </a:rPr>
            <a:t>％と類似団体を上回ってしまった。今後は</a:t>
          </a:r>
          <a:r>
            <a:rPr kumimoji="1" lang="ja-JP" altLang="ja-JP" sz="1100">
              <a:solidFill>
                <a:schemeClr val="dk1"/>
              </a:solidFill>
              <a:effectLst/>
              <a:latin typeface="+mn-lt"/>
              <a:ea typeface="+mn-ea"/>
              <a:cs typeface="+mn-cs"/>
            </a:rPr>
            <a:t>事業の厳選、新規事業の抑制を図り、世代間負担のバランスを保つよう努める。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76</xdr:row>
      <xdr:rowOff>157480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381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107950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30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100330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962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16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78757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49530</xdr:rowOff>
    </xdr:from>
    <xdr:to>
      <xdr:col>15</xdr:col>
      <xdr:colOff>149225</xdr:colOff>
      <xdr:row>76</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161307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年度には一度、増加に歯止めがかかり、ここ</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年間はほぼ横ばいとなってい</a:t>
          </a:r>
          <a:r>
            <a:rPr kumimoji="1" lang="ja-JP" altLang="en-US" sz="1100">
              <a:solidFill>
                <a:schemeClr val="dk1"/>
              </a:solidFill>
              <a:effectLst/>
              <a:latin typeface="+mn-lt"/>
              <a:ea typeface="+mn-ea"/>
              <a:cs typeface="+mn-cs"/>
            </a:rPr>
            <a:t>たが、令和元年度は</a:t>
          </a:r>
          <a:r>
            <a:rPr kumimoji="1" lang="en-US" altLang="ja-JP" sz="1100">
              <a:solidFill>
                <a:schemeClr val="dk1"/>
              </a:solidFill>
              <a:effectLst/>
              <a:latin typeface="+mn-lt"/>
              <a:ea typeface="+mn-ea"/>
              <a:cs typeface="+mn-cs"/>
            </a:rPr>
            <a:t>73.7</a:t>
          </a:r>
          <a:r>
            <a:rPr kumimoji="1" lang="ja-JP" altLang="en-US" sz="1100">
              <a:solidFill>
                <a:schemeClr val="dk1"/>
              </a:solidFill>
              <a:effectLst/>
              <a:latin typeface="+mn-lt"/>
              <a:ea typeface="+mn-ea"/>
              <a:cs typeface="+mn-cs"/>
            </a:rPr>
            <a:t>％と増加してしまった。</a:t>
          </a:r>
          <a:r>
            <a:rPr kumimoji="1" lang="ja-JP" altLang="ja-JP" sz="1100">
              <a:solidFill>
                <a:schemeClr val="dk1"/>
              </a:solidFill>
              <a:effectLst/>
              <a:latin typeface="+mn-lt"/>
              <a:ea typeface="+mn-ea"/>
              <a:cs typeface="+mn-cs"/>
            </a:rPr>
            <a:t>事務の効率化・合理化、効果の薄い事業の廃止・縮減などの結果、。さらなる経常経費の抑制を図り、財政の硬直化を防ぐよう努める。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78</xdr:row>
      <xdr:rowOff>39370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1435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16511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143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16511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61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160020</xdr:rowOff>
    </xdr:from>
    <xdr:to>
      <xdr:col>82</xdr:col>
      <xdr:colOff>158750</xdr:colOff>
      <xdr:row>78</xdr:row>
      <xdr:rowOff>90170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77487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92727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115189</xdr:rowOff>
    </xdr:from>
    <xdr:to>
      <xdr:col>29</xdr:col>
      <xdr:colOff>127000</xdr:colOff>
      <xdr:row>19</xdr:row>
      <xdr:rowOff>106292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8914"/>
          <a:ext cx="647700" cy="16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99854</xdr:rowOff>
    </xdr:from>
    <xdr:to>
      <xdr:col>26</xdr:col>
      <xdr:colOff>50800</xdr:colOff>
      <xdr:row>19</xdr:row>
      <xdr:rowOff>106292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405029"/>
          <a:ext cx="698500" cy="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99854</xdr:rowOff>
    </xdr:from>
    <xdr:to>
      <xdr:col>22</xdr:col>
      <xdr:colOff>114300</xdr:colOff>
      <xdr:row>19</xdr:row>
      <xdr:rowOff>160653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5029"/>
          <a:ext cx="698500" cy="6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160653</xdr:rowOff>
    </xdr:from>
    <xdr:to>
      <xdr:col>18</xdr:col>
      <xdr:colOff>177800</xdr:colOff>
      <xdr:row>20</xdr:row>
      <xdr:rowOff>5690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65828"/>
          <a:ext cx="698500" cy="1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64389</xdr:rowOff>
    </xdr:from>
    <xdr:to>
      <xdr:col>29</xdr:col>
      <xdr:colOff>177800</xdr:colOff>
      <xdr:row>18</xdr:row>
      <xdr:rowOff>165989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36466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7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55492</xdr:rowOff>
    </xdr:from>
    <xdr:to>
      <xdr:col>26</xdr:col>
      <xdr:colOff>101600</xdr:colOff>
      <xdr:row>19</xdr:row>
      <xdr:rowOff>157092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6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141869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7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49054</xdr:rowOff>
    </xdr:from>
    <xdr:to>
      <xdr:col>22</xdr:col>
      <xdr:colOff>165100</xdr:colOff>
      <xdr:row>19</xdr:row>
      <xdr:rowOff>150654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5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135431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109853</xdr:rowOff>
    </xdr:from>
    <xdr:to>
      <xdr:col>19</xdr:col>
      <xdr:colOff>38100</xdr:colOff>
      <xdr:row>20</xdr:row>
      <xdr:rowOff>40003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1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24780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126340</xdr:rowOff>
    </xdr:from>
    <xdr:to>
      <xdr:col>15</xdr:col>
      <xdr:colOff>101600</xdr:colOff>
      <xdr:row>20</xdr:row>
      <xdr:rowOff>56490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41267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28522</xdr:rowOff>
    </xdr:from>
    <xdr:to>
      <xdr:col>29</xdr:col>
      <xdr:colOff>127000</xdr:colOff>
      <xdr:row>37</xdr:row>
      <xdr:rowOff>47871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81772"/>
          <a:ext cx="647700" cy="19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154122</xdr:rowOff>
    </xdr:from>
    <xdr:to>
      <xdr:col>26</xdr:col>
      <xdr:colOff>50800</xdr:colOff>
      <xdr:row>37</xdr:row>
      <xdr:rowOff>47871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7372"/>
          <a:ext cx="698500" cy="6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154122</xdr:rowOff>
    </xdr:from>
    <xdr:to>
      <xdr:col>22</xdr:col>
      <xdr:colOff>114300</xdr:colOff>
      <xdr:row>37</xdr:row>
      <xdr:rowOff>75026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7372"/>
          <a:ext cx="698500" cy="9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75026</xdr:rowOff>
    </xdr:from>
    <xdr:to>
      <xdr:col>18</xdr:col>
      <xdr:colOff>177800</xdr:colOff>
      <xdr:row>37</xdr:row>
      <xdr:rowOff>265417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99726"/>
          <a:ext cx="698500" cy="190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320622</xdr:rowOff>
    </xdr:from>
    <xdr:to>
      <xdr:col>29</xdr:col>
      <xdr:colOff>177800</xdr:colOff>
      <xdr:row>36</xdr:row>
      <xdr:rowOff>79322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165699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168521</xdr:rowOff>
    </xdr:from>
    <xdr:to>
      <xdr:col>26</xdr:col>
      <xdr:colOff>101600</xdr:colOff>
      <xdr:row>37</xdr:row>
      <xdr:rowOff>98671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2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83448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0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103322</xdr:rowOff>
    </xdr:from>
    <xdr:to>
      <xdr:col>22</xdr:col>
      <xdr:colOff>165100</xdr:colOff>
      <xdr:row>37</xdr:row>
      <xdr:rowOff>33472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215099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24226</xdr:rowOff>
    </xdr:from>
    <xdr:to>
      <xdr:col>19</xdr:col>
      <xdr:colOff>38100</xdr:colOff>
      <xdr:row>37</xdr:row>
      <xdr:rowOff>125826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110603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214617</xdr:rowOff>
    </xdr:from>
    <xdr:to>
      <xdr:col>15</xdr:col>
      <xdr:colOff>101600</xdr:colOff>
      <xdr:row>37</xdr:row>
      <xdr:rowOff>316217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39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300994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2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150406</xdr:rowOff>
    </xdr:from>
    <xdr:to>
      <xdr:col>24</xdr:col>
      <xdr:colOff>62865</xdr:colOff>
      <xdr:row>38</xdr:row>
      <xdr:rowOff>43147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65356"/>
          <a:ext cx="1270" cy="109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46974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43147</xdr:rowOff>
    </xdr:from>
    <xdr:to>
      <xdr:col>24</xdr:col>
      <xdr:colOff>152400</xdr:colOff>
      <xdr:row>38</xdr:row>
      <xdr:rowOff>43147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97083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150406</xdr:rowOff>
    </xdr:from>
    <xdr:to>
      <xdr:col>24</xdr:col>
      <xdr:colOff>152400</xdr:colOff>
      <xdr:row>31</xdr:row>
      <xdr:rowOff>150406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6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40518</xdr:rowOff>
    </xdr:from>
    <xdr:to>
      <xdr:col>24</xdr:col>
      <xdr:colOff>63500</xdr:colOff>
      <xdr:row>38</xdr:row>
      <xdr:rowOff>100975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5618"/>
          <a:ext cx="838200" cy="6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166184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5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143307</xdr:rowOff>
    </xdr:from>
    <xdr:to>
      <xdr:col>24</xdr:col>
      <xdr:colOff>114300</xdr:colOff>
      <xdr:row>36</xdr:row>
      <xdr:rowOff>73457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93782</xdr:rowOff>
    </xdr:from>
    <xdr:to>
      <xdr:col>19</xdr:col>
      <xdr:colOff>177800</xdr:colOff>
      <xdr:row>38</xdr:row>
      <xdr:rowOff>100975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08882"/>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170175</xdr:rowOff>
    </xdr:from>
    <xdr:to>
      <xdr:col>20</xdr:col>
      <xdr:colOff>38100</xdr:colOff>
      <xdr:row>36</xdr:row>
      <xdr:rowOff>100325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116852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93782</xdr:rowOff>
    </xdr:from>
    <xdr:to>
      <xdr:col>15</xdr:col>
      <xdr:colOff>50800</xdr:colOff>
      <xdr:row>38</xdr:row>
      <xdr:rowOff>122555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8882"/>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165931</xdr:rowOff>
    </xdr:from>
    <xdr:to>
      <xdr:col>15</xdr:col>
      <xdr:colOff>101600</xdr:colOff>
      <xdr:row>36</xdr:row>
      <xdr:rowOff>96081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112608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122555</xdr:rowOff>
    </xdr:from>
    <xdr:to>
      <xdr:col>10</xdr:col>
      <xdr:colOff>114300</xdr:colOff>
      <xdr:row>38</xdr:row>
      <xdr:rowOff>124849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37655"/>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6025</xdr:rowOff>
    </xdr:from>
    <xdr:to>
      <xdr:col>10</xdr:col>
      <xdr:colOff>165100</xdr:colOff>
      <xdr:row>36</xdr:row>
      <xdr:rowOff>107625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124152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19207</xdr:rowOff>
    </xdr:from>
    <xdr:to>
      <xdr:col>6</xdr:col>
      <xdr:colOff>38100</xdr:colOff>
      <xdr:row>36</xdr:row>
      <xdr:rowOff>120807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137334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161168</xdr:rowOff>
    </xdr:from>
    <xdr:to>
      <xdr:col>24</xdr:col>
      <xdr:colOff>114300</xdr:colOff>
      <xdr:row>38</xdr:row>
      <xdr:rowOff>91318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76095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50175</xdr:rowOff>
    </xdr:from>
    <xdr:to>
      <xdr:col>20</xdr:col>
      <xdr:colOff>38100</xdr:colOff>
      <xdr:row>38</xdr:row>
      <xdr:rowOff>151775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142902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42982</xdr:rowOff>
    </xdr:from>
    <xdr:to>
      <xdr:col>15</xdr:col>
      <xdr:colOff>101600</xdr:colOff>
      <xdr:row>38</xdr:row>
      <xdr:rowOff>144582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135709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71755</xdr:rowOff>
    </xdr:from>
    <xdr:to>
      <xdr:col>10</xdr:col>
      <xdr:colOff>165100</xdr:colOff>
      <xdr:row>39</xdr:row>
      <xdr:rowOff>1905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164482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74049</xdr:rowOff>
    </xdr:from>
    <xdr:to>
      <xdr:col>6</xdr:col>
      <xdr:colOff>38100</xdr:colOff>
      <xdr:row>39</xdr:row>
      <xdr:rowOff>4199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166776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45420</xdr:rowOff>
    </xdr:from>
    <xdr:to>
      <xdr:col>24</xdr:col>
      <xdr:colOff>63500</xdr:colOff>
      <xdr:row>56</xdr:row>
      <xdr:rowOff>71129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46620"/>
          <a:ext cx="8382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71129</xdr:rowOff>
    </xdr:from>
    <xdr:to>
      <xdr:col>19</xdr:col>
      <xdr:colOff>177800</xdr:colOff>
      <xdr:row>56</xdr:row>
      <xdr:rowOff>77713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72329"/>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77713</xdr:rowOff>
    </xdr:from>
    <xdr:to>
      <xdr:col>15</xdr:col>
      <xdr:colOff>50800</xdr:colOff>
      <xdr:row>56</xdr:row>
      <xdr:rowOff>86674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7891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86674</xdr:rowOff>
    </xdr:from>
    <xdr:to>
      <xdr:col>10</xdr:col>
      <xdr:colOff>114300</xdr:colOff>
      <xdr:row>56</xdr:row>
      <xdr:rowOff>92997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7874"/>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166070</xdr:rowOff>
    </xdr:from>
    <xdr:to>
      <xdr:col>24</xdr:col>
      <xdr:colOff>114300</xdr:colOff>
      <xdr:row>56</xdr:row>
      <xdr:rowOff>96220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144497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20329</xdr:rowOff>
    </xdr:from>
    <xdr:to>
      <xdr:col>20</xdr:col>
      <xdr:colOff>38100</xdr:colOff>
      <xdr:row>56</xdr:row>
      <xdr:rowOff>121929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113056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26913</xdr:rowOff>
    </xdr:from>
    <xdr:to>
      <xdr:col>15</xdr:col>
      <xdr:colOff>101600</xdr:colOff>
      <xdr:row>56</xdr:row>
      <xdr:rowOff>128513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119640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35874</xdr:rowOff>
    </xdr:from>
    <xdr:to>
      <xdr:col>10</xdr:col>
      <xdr:colOff>165100</xdr:colOff>
      <xdr:row>56</xdr:row>
      <xdr:rowOff>137474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128601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42197</xdr:rowOff>
    </xdr:from>
    <xdr:to>
      <xdr:col>6</xdr:col>
      <xdr:colOff>38100</xdr:colOff>
      <xdr:row>56</xdr:row>
      <xdr:rowOff>143797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134924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4635</xdr:rowOff>
    </xdr:from>
    <xdr:to>
      <xdr:col>24</xdr:col>
      <xdr:colOff>63500</xdr:colOff>
      <xdr:row>78</xdr:row>
      <xdr:rowOff>17284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77735"/>
          <a:ext cx="8382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4635</xdr:rowOff>
    </xdr:from>
    <xdr:to>
      <xdr:col>19</xdr:col>
      <xdr:colOff>177800</xdr:colOff>
      <xdr:row>78</xdr:row>
      <xdr:rowOff>38012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77735"/>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3378</xdr:rowOff>
    </xdr:from>
    <xdr:to>
      <xdr:col>15</xdr:col>
      <xdr:colOff>50800</xdr:colOff>
      <xdr:row>78</xdr:row>
      <xdr:rowOff>38012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76478"/>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3378</xdr:rowOff>
    </xdr:from>
    <xdr:to>
      <xdr:col>10</xdr:col>
      <xdr:colOff>114300</xdr:colOff>
      <xdr:row>78</xdr:row>
      <xdr:rowOff>12294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7647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137934</xdr:rowOff>
    </xdr:from>
    <xdr:to>
      <xdr:col>24</xdr:col>
      <xdr:colOff>114300</xdr:colOff>
      <xdr:row>78</xdr:row>
      <xdr:rowOff>68084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116361</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1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125285</xdr:rowOff>
    </xdr:from>
    <xdr:to>
      <xdr:col>20</xdr:col>
      <xdr:colOff>38100</xdr:colOff>
      <xdr:row>78</xdr:row>
      <xdr:rowOff>55435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46562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1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158662</xdr:rowOff>
    </xdr:from>
    <xdr:to>
      <xdr:col>15</xdr:col>
      <xdr:colOff>101600</xdr:colOff>
      <xdr:row>78</xdr:row>
      <xdr:rowOff>88812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79939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124028</xdr:rowOff>
    </xdr:from>
    <xdr:to>
      <xdr:col>10</xdr:col>
      <xdr:colOff>165100</xdr:colOff>
      <xdr:row>78</xdr:row>
      <xdr:rowOff>54178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45305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132944</xdr:rowOff>
    </xdr:from>
    <xdr:to>
      <xdr:col>6</xdr:col>
      <xdr:colOff>38100</xdr:colOff>
      <xdr:row>78</xdr:row>
      <xdr:rowOff>63094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54221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8204</xdr:rowOff>
    </xdr:from>
    <xdr:to>
      <xdr:col>24</xdr:col>
      <xdr:colOff>63500</xdr:colOff>
      <xdr:row>98</xdr:row>
      <xdr:rowOff>15112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10304"/>
          <a:ext cx="8382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8204</xdr:rowOff>
    </xdr:from>
    <xdr:to>
      <xdr:col>19</xdr:col>
      <xdr:colOff>177800</xdr:colOff>
      <xdr:row>98</xdr:row>
      <xdr:rowOff>10922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10304"/>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10922</xdr:rowOff>
    </xdr:from>
    <xdr:to>
      <xdr:col>15</xdr:col>
      <xdr:colOff>50800</xdr:colOff>
      <xdr:row>98</xdr:row>
      <xdr:rowOff>38506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13022"/>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38506</xdr:rowOff>
    </xdr:from>
    <xdr:to>
      <xdr:col>10</xdr:col>
      <xdr:colOff>114300</xdr:colOff>
      <xdr:row>98</xdr:row>
      <xdr:rowOff>63754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40606"/>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135762</xdr:rowOff>
    </xdr:from>
    <xdr:to>
      <xdr:col>24</xdr:col>
      <xdr:colOff>114300</xdr:colOff>
      <xdr:row>98</xdr:row>
      <xdr:rowOff>65912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114189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128854</xdr:rowOff>
    </xdr:from>
    <xdr:to>
      <xdr:col>20</xdr:col>
      <xdr:colOff>38100</xdr:colOff>
      <xdr:row>98</xdr:row>
      <xdr:rowOff>59004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50131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131572</xdr:rowOff>
    </xdr:from>
    <xdr:to>
      <xdr:col>15</xdr:col>
      <xdr:colOff>101600</xdr:colOff>
      <xdr:row>98</xdr:row>
      <xdr:rowOff>61722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52849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159156</xdr:rowOff>
    </xdr:from>
    <xdr:to>
      <xdr:col>10</xdr:col>
      <xdr:colOff>165100</xdr:colOff>
      <xdr:row>98</xdr:row>
      <xdr:rowOff>89306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80433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12954</xdr:rowOff>
    </xdr:from>
    <xdr:to>
      <xdr:col>6</xdr:col>
      <xdr:colOff>38100</xdr:colOff>
      <xdr:row>98</xdr:row>
      <xdr:rowOff>114554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105681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56243</xdr:rowOff>
    </xdr:from>
    <xdr:to>
      <xdr:col>55</xdr:col>
      <xdr:colOff>0</xdr:colOff>
      <xdr:row>36</xdr:row>
      <xdr:rowOff>156799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28443"/>
          <a:ext cx="838200" cy="10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152378</xdr:rowOff>
    </xdr:from>
    <xdr:to>
      <xdr:col>50</xdr:col>
      <xdr:colOff>114300</xdr:colOff>
      <xdr:row>36</xdr:row>
      <xdr:rowOff>156799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24578"/>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152378</xdr:rowOff>
    </xdr:from>
    <xdr:to>
      <xdr:col>45</xdr:col>
      <xdr:colOff>177800</xdr:colOff>
      <xdr:row>36</xdr:row>
      <xdr:rowOff>169116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24578"/>
          <a:ext cx="889000" cy="1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143152</xdr:rowOff>
    </xdr:from>
    <xdr:to>
      <xdr:col>41</xdr:col>
      <xdr:colOff>50800</xdr:colOff>
      <xdr:row>36</xdr:row>
      <xdr:rowOff>169116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315352"/>
          <a:ext cx="8890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5443</xdr:rowOff>
    </xdr:from>
    <xdr:to>
      <xdr:col>55</xdr:col>
      <xdr:colOff>50800</xdr:colOff>
      <xdr:row>36</xdr:row>
      <xdr:rowOff>107043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155320</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5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105999</xdr:rowOff>
    </xdr:from>
    <xdr:to>
      <xdr:col>50</xdr:col>
      <xdr:colOff>165100</xdr:colOff>
      <xdr:row>37</xdr:row>
      <xdr:rowOff>36149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27276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101578</xdr:rowOff>
    </xdr:from>
    <xdr:to>
      <xdr:col>46</xdr:col>
      <xdr:colOff>38100</xdr:colOff>
      <xdr:row>37</xdr:row>
      <xdr:rowOff>31728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22855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118316</xdr:rowOff>
    </xdr:from>
    <xdr:to>
      <xdr:col>41</xdr:col>
      <xdr:colOff>101600</xdr:colOff>
      <xdr:row>37</xdr:row>
      <xdr:rowOff>48466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9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39593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8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92352</xdr:rowOff>
    </xdr:from>
    <xdr:to>
      <xdr:col>36</xdr:col>
      <xdr:colOff>165100</xdr:colOff>
      <xdr:row>37</xdr:row>
      <xdr:rowOff>22502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91297</xdr:rowOff>
    </xdr:from>
    <xdr:to>
      <xdr:col>55</xdr:col>
      <xdr:colOff>0</xdr:colOff>
      <xdr:row>58</xdr:row>
      <xdr:rowOff>103503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35397"/>
          <a:ext cx="8382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103503</xdr:rowOff>
    </xdr:from>
    <xdr:to>
      <xdr:col>50</xdr:col>
      <xdr:colOff>114300</xdr:colOff>
      <xdr:row>58</xdr:row>
      <xdr:rowOff>120650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7603"/>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120650</xdr:rowOff>
    </xdr:from>
    <xdr:to>
      <xdr:col>45</xdr:col>
      <xdr:colOff>177800</xdr:colOff>
      <xdr:row>58</xdr:row>
      <xdr:rowOff>144924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64750"/>
          <a:ext cx="889000" cy="2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144924</xdr:rowOff>
    </xdr:from>
    <xdr:to>
      <xdr:col>41</xdr:col>
      <xdr:colOff>50800</xdr:colOff>
      <xdr:row>58</xdr:row>
      <xdr:rowOff>156412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89024"/>
          <a:ext cx="889000" cy="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40497</xdr:rowOff>
    </xdr:from>
    <xdr:to>
      <xdr:col>55</xdr:col>
      <xdr:colOff>50800</xdr:colOff>
      <xdr:row>58</xdr:row>
      <xdr:rowOff>142097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171324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7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52703</xdr:rowOff>
    </xdr:from>
    <xdr:to>
      <xdr:col>50</xdr:col>
      <xdr:colOff>165100</xdr:colOff>
      <xdr:row>58</xdr:row>
      <xdr:rowOff>154303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170830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7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69850</xdr:rowOff>
    </xdr:from>
    <xdr:to>
      <xdr:col>46</xdr:col>
      <xdr:colOff>38100</xdr:colOff>
      <xdr:row>59</xdr:row>
      <xdr:rowOff>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8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94124</xdr:rowOff>
    </xdr:from>
    <xdr:to>
      <xdr:col>41</xdr:col>
      <xdr:colOff>101600</xdr:colOff>
      <xdr:row>59</xdr:row>
      <xdr:rowOff>24274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15401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3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105612</xdr:rowOff>
    </xdr:from>
    <xdr:to>
      <xdr:col>36</xdr:col>
      <xdr:colOff>165100</xdr:colOff>
      <xdr:row>59</xdr:row>
      <xdr:rowOff>35762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26889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165568</xdr:rowOff>
    </xdr:from>
    <xdr:to>
      <xdr:col>55</xdr:col>
      <xdr:colOff>0</xdr:colOff>
      <xdr:row>79</xdr:row>
      <xdr:rowOff>47070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8668"/>
          <a:ext cx="8382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47070</xdr:rowOff>
    </xdr:from>
    <xdr:to>
      <xdr:col>50</xdr:col>
      <xdr:colOff>114300</xdr:colOff>
      <xdr:row>79</xdr:row>
      <xdr:rowOff>59251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91620"/>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59251</xdr:rowOff>
    </xdr:from>
    <xdr:to>
      <xdr:col>45</xdr:col>
      <xdr:colOff>177800</xdr:colOff>
      <xdr:row>79</xdr:row>
      <xdr:rowOff>71205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603801"/>
          <a:ext cx="8890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71205</xdr:rowOff>
    </xdr:from>
    <xdr:to>
      <xdr:col>41</xdr:col>
      <xdr:colOff>50800</xdr:colOff>
      <xdr:row>79</xdr:row>
      <xdr:rowOff>81265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615755"/>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114768</xdr:rowOff>
    </xdr:from>
    <xdr:to>
      <xdr:col>55</xdr:col>
      <xdr:colOff>50800</xdr:colOff>
      <xdr:row>79</xdr:row>
      <xdr:rowOff>44918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74145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7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167720</xdr:rowOff>
    </xdr:from>
    <xdr:to>
      <xdr:col>50</xdr:col>
      <xdr:colOff>165100</xdr:colOff>
      <xdr:row>79</xdr:row>
      <xdr:rowOff>97870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114397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31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8451</xdr:rowOff>
    </xdr:from>
    <xdr:to>
      <xdr:col>46</xdr:col>
      <xdr:colOff>38100</xdr:colOff>
      <xdr:row>79</xdr:row>
      <xdr:rowOff>110051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5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101178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4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20405</xdr:rowOff>
    </xdr:from>
    <xdr:to>
      <xdr:col>41</xdr:col>
      <xdr:colOff>101600</xdr:colOff>
      <xdr:row>79</xdr:row>
      <xdr:rowOff>122005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113132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6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30465</xdr:rowOff>
    </xdr:from>
    <xdr:to>
      <xdr:col>36</xdr:col>
      <xdr:colOff>165100</xdr:colOff>
      <xdr:row>79</xdr:row>
      <xdr:rowOff>132065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123192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140033</xdr:rowOff>
    </xdr:from>
    <xdr:to>
      <xdr:col>55</xdr:col>
      <xdr:colOff>0</xdr:colOff>
      <xdr:row>97</xdr:row>
      <xdr:rowOff>93107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99233"/>
          <a:ext cx="838200" cy="12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140033</xdr:rowOff>
    </xdr:from>
    <xdr:to>
      <xdr:col>50</xdr:col>
      <xdr:colOff>114300</xdr:colOff>
      <xdr:row>97</xdr:row>
      <xdr:rowOff>4328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599233"/>
          <a:ext cx="889000" cy="3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4328</xdr:rowOff>
    </xdr:from>
    <xdr:to>
      <xdr:col>45</xdr:col>
      <xdr:colOff>177800</xdr:colOff>
      <xdr:row>97</xdr:row>
      <xdr:rowOff>74343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34978"/>
          <a:ext cx="889000" cy="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74343</xdr:rowOff>
    </xdr:from>
    <xdr:to>
      <xdr:col>41</xdr:col>
      <xdr:colOff>50800</xdr:colOff>
      <xdr:row>97</xdr:row>
      <xdr:rowOff>131612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04993"/>
          <a:ext cx="8890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42307</xdr:rowOff>
    </xdr:from>
    <xdr:to>
      <xdr:col>55</xdr:col>
      <xdr:colOff>50800</xdr:colOff>
      <xdr:row>97</xdr:row>
      <xdr:rowOff>143907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20734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89233</xdr:rowOff>
    </xdr:from>
    <xdr:to>
      <xdr:col>50</xdr:col>
      <xdr:colOff>165100</xdr:colOff>
      <xdr:row>97</xdr:row>
      <xdr:rowOff>19383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35910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124978</xdr:rowOff>
    </xdr:from>
    <xdr:to>
      <xdr:col>46</xdr:col>
      <xdr:colOff>38100</xdr:colOff>
      <xdr:row>97</xdr:row>
      <xdr:rowOff>55128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71655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23543</xdr:rowOff>
    </xdr:from>
    <xdr:to>
      <xdr:col>41</xdr:col>
      <xdr:colOff>101600</xdr:colOff>
      <xdr:row>97</xdr:row>
      <xdr:rowOff>125143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116270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80812</xdr:rowOff>
    </xdr:from>
    <xdr:to>
      <xdr:col>36</xdr:col>
      <xdr:colOff>165100</xdr:colOff>
      <xdr:row>98</xdr:row>
      <xdr:rowOff>10962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2089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110649</xdr:rowOff>
    </xdr:from>
    <xdr:to>
      <xdr:col>85</xdr:col>
      <xdr:colOff>127000</xdr:colOff>
      <xdr:row>38</xdr:row>
      <xdr:rowOff>119679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25749"/>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110649</xdr:rowOff>
    </xdr:from>
    <xdr:to>
      <xdr:col>81</xdr:col>
      <xdr:colOff>50800</xdr:colOff>
      <xdr:row>39</xdr:row>
      <xdr:rowOff>7741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25749"/>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7741</xdr:rowOff>
    </xdr:from>
    <xdr:to>
      <xdr:col>76</xdr:col>
      <xdr:colOff>114300</xdr:colOff>
      <xdr:row>39</xdr:row>
      <xdr:rowOff>14351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942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14351</xdr:rowOff>
    </xdr:from>
    <xdr:to>
      <xdr:col>71</xdr:col>
      <xdr:colOff>177800</xdr:colOff>
      <xdr:row>39</xdr:row>
      <xdr:rowOff>42431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00901"/>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68879</xdr:rowOff>
    </xdr:from>
    <xdr:to>
      <xdr:col>85</xdr:col>
      <xdr:colOff>177800</xdr:colOff>
      <xdr:row>38</xdr:row>
      <xdr:rowOff>170479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8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155256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9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59849</xdr:rowOff>
    </xdr:from>
    <xdr:to>
      <xdr:col>81</xdr:col>
      <xdr:colOff>101600</xdr:colOff>
      <xdr:row>38</xdr:row>
      <xdr:rowOff>161449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152576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128391</xdr:rowOff>
    </xdr:from>
    <xdr:to>
      <xdr:col>76</xdr:col>
      <xdr:colOff>165100</xdr:colOff>
      <xdr:row>39</xdr:row>
      <xdr:rowOff>58541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49668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3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135001</xdr:rowOff>
    </xdr:from>
    <xdr:to>
      <xdr:col>72</xdr:col>
      <xdr:colOff>38100</xdr:colOff>
      <xdr:row>39</xdr:row>
      <xdr:rowOff>65151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56278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163081</xdr:rowOff>
    </xdr:from>
    <xdr:to>
      <xdr:col>67</xdr:col>
      <xdr:colOff>101600</xdr:colOff>
      <xdr:row>39</xdr:row>
      <xdr:rowOff>93231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84358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39852</xdr:rowOff>
    </xdr:from>
    <xdr:to>
      <xdr:col>85</xdr:col>
      <xdr:colOff>127000</xdr:colOff>
      <xdr:row>77</xdr:row>
      <xdr:rowOff>67207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41502"/>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67207</xdr:rowOff>
    </xdr:from>
    <xdr:to>
      <xdr:col>81</xdr:col>
      <xdr:colOff>50800</xdr:colOff>
      <xdr:row>77</xdr:row>
      <xdr:rowOff>73789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68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73789</xdr:rowOff>
    </xdr:from>
    <xdr:to>
      <xdr:col>76</xdr:col>
      <xdr:colOff>114300</xdr:colOff>
      <xdr:row>77</xdr:row>
      <xdr:rowOff>89280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75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89280</xdr:rowOff>
    </xdr:from>
    <xdr:to>
      <xdr:col>71</xdr:col>
      <xdr:colOff>177800</xdr:colOff>
      <xdr:row>77</xdr:row>
      <xdr:rowOff>116081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90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160502</xdr:rowOff>
    </xdr:from>
    <xdr:to>
      <xdr:col>85</xdr:col>
      <xdr:colOff>177800</xdr:colOff>
      <xdr:row>77</xdr:row>
      <xdr:rowOff>90652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138929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16407</xdr:rowOff>
    </xdr:from>
    <xdr:to>
      <xdr:col>81</xdr:col>
      <xdr:colOff>101600</xdr:colOff>
      <xdr:row>77</xdr:row>
      <xdr:rowOff>118007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109134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22989</xdr:rowOff>
    </xdr:from>
    <xdr:to>
      <xdr:col>76</xdr:col>
      <xdr:colOff>165100</xdr:colOff>
      <xdr:row>77</xdr:row>
      <xdr:rowOff>124589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38480</xdr:rowOff>
    </xdr:from>
    <xdr:to>
      <xdr:col>72</xdr:col>
      <xdr:colOff>38100</xdr:colOff>
      <xdr:row>77</xdr:row>
      <xdr:rowOff>140080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131207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65281</xdr:rowOff>
    </xdr:from>
    <xdr:to>
      <xdr:col>67</xdr:col>
      <xdr:colOff>101600</xdr:colOff>
      <xdr:row>77</xdr:row>
      <xdr:rowOff>166881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158008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124689</xdr:rowOff>
    </xdr:from>
    <xdr:to>
      <xdr:col>85</xdr:col>
      <xdr:colOff>127000</xdr:colOff>
      <xdr:row>98</xdr:row>
      <xdr:rowOff>128467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26789"/>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128467</xdr:rowOff>
    </xdr:from>
    <xdr:to>
      <xdr:col>81</xdr:col>
      <xdr:colOff>50800</xdr:colOff>
      <xdr:row>98</xdr:row>
      <xdr:rowOff>129719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0567"/>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129719</xdr:rowOff>
    </xdr:from>
    <xdr:to>
      <xdr:col>76</xdr:col>
      <xdr:colOff>114300</xdr:colOff>
      <xdr:row>98</xdr:row>
      <xdr:rowOff>133784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31819"/>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106838</xdr:rowOff>
    </xdr:from>
    <xdr:to>
      <xdr:col>71</xdr:col>
      <xdr:colOff>177800</xdr:colOff>
      <xdr:row>98</xdr:row>
      <xdr:rowOff>133784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08938"/>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73889</xdr:rowOff>
    </xdr:from>
    <xdr:to>
      <xdr:col>85</xdr:col>
      <xdr:colOff>177800</xdr:colOff>
      <xdr:row>99</xdr:row>
      <xdr:rowOff>4039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160266</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77667</xdr:rowOff>
    </xdr:from>
    <xdr:to>
      <xdr:col>81</xdr:col>
      <xdr:colOff>101600</xdr:colOff>
      <xdr:row>99</xdr:row>
      <xdr:rowOff>7817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170394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97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78919</xdr:rowOff>
    </xdr:from>
    <xdr:to>
      <xdr:col>76</xdr:col>
      <xdr:colOff>165100</xdr:colOff>
      <xdr:row>99</xdr:row>
      <xdr:rowOff>9069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196</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82984</xdr:rowOff>
    </xdr:from>
    <xdr:to>
      <xdr:col>72</xdr:col>
      <xdr:colOff>38100</xdr:colOff>
      <xdr:row>99</xdr:row>
      <xdr:rowOff>13134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4261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97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56038</xdr:rowOff>
    </xdr:from>
    <xdr:to>
      <xdr:col>67</xdr:col>
      <xdr:colOff>101600</xdr:colOff>
      <xdr:row>98</xdr:row>
      <xdr:rowOff>157638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148765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136827</xdr:rowOff>
    </xdr:from>
    <xdr:to>
      <xdr:col>116</xdr:col>
      <xdr:colOff>63500</xdr:colOff>
      <xdr:row>58</xdr:row>
      <xdr:rowOff>170757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080927"/>
          <a:ext cx="8382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170757</xdr:rowOff>
    </xdr:from>
    <xdr:to>
      <xdr:col>111</xdr:col>
      <xdr:colOff>177800</xdr:colOff>
      <xdr:row>59</xdr:row>
      <xdr:rowOff>33793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1485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65922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33793</xdr:rowOff>
    </xdr:from>
    <xdr:to>
      <xdr:col>107</xdr:col>
      <xdr:colOff>50800</xdr:colOff>
      <xdr:row>59</xdr:row>
      <xdr:rowOff>34544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934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34544</xdr:rowOff>
    </xdr:from>
    <xdr:to>
      <xdr:col>102</xdr:col>
      <xdr:colOff>114300</xdr:colOff>
      <xdr:row>59</xdr:row>
      <xdr:rowOff>35262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50094"/>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86027</xdr:rowOff>
    </xdr:from>
    <xdr:to>
      <xdr:col>116</xdr:col>
      <xdr:colOff>114300</xdr:colOff>
      <xdr:row>59</xdr:row>
      <xdr:rowOff>16177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108904</xdr:rowOff>
    </xdr:from>
    <xdr:ext cx="469744"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88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119957</xdr:rowOff>
    </xdr:from>
    <xdr:to>
      <xdr:col>112</xdr:col>
      <xdr:colOff>38100</xdr:colOff>
      <xdr:row>59</xdr:row>
      <xdr:rowOff>50107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66634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154443</xdr:rowOff>
    </xdr:from>
    <xdr:to>
      <xdr:col>107</xdr:col>
      <xdr:colOff>101600</xdr:colOff>
      <xdr:row>59</xdr:row>
      <xdr:rowOff>84593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75720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9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155194</xdr:rowOff>
    </xdr:from>
    <xdr:to>
      <xdr:col>102</xdr:col>
      <xdr:colOff>165100</xdr:colOff>
      <xdr:row>59</xdr:row>
      <xdr:rowOff>85344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76471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9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155912</xdr:rowOff>
    </xdr:from>
    <xdr:to>
      <xdr:col>98</xdr:col>
      <xdr:colOff>38100</xdr:colOff>
      <xdr:row>59</xdr:row>
      <xdr:rowOff>86062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77189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9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36776</xdr:rowOff>
    </xdr:from>
    <xdr:to>
      <xdr:col>116</xdr:col>
      <xdr:colOff>63500</xdr:colOff>
      <xdr:row>77</xdr:row>
      <xdr:rowOff>107958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38426"/>
          <a:ext cx="838200" cy="7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107958</xdr:rowOff>
    </xdr:from>
    <xdr:to>
      <xdr:col>111</xdr:col>
      <xdr:colOff>177800</xdr:colOff>
      <xdr:row>77</xdr:row>
      <xdr:rowOff>119191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09608"/>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119191</xdr:rowOff>
    </xdr:from>
    <xdr:to>
      <xdr:col>107</xdr:col>
      <xdr:colOff>50800</xdr:colOff>
      <xdr:row>77</xdr:row>
      <xdr:rowOff>136837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20841"/>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136837</xdr:rowOff>
    </xdr:from>
    <xdr:to>
      <xdr:col>102</xdr:col>
      <xdr:colOff>114300</xdr:colOff>
      <xdr:row>77</xdr:row>
      <xdr:rowOff>148561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38487"/>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157426</xdr:rowOff>
    </xdr:from>
    <xdr:to>
      <xdr:col>116</xdr:col>
      <xdr:colOff>114300</xdr:colOff>
      <xdr:row>77</xdr:row>
      <xdr:rowOff>87576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1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135853</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1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57158</xdr:rowOff>
    </xdr:from>
    <xdr:to>
      <xdr:col>112</xdr:col>
      <xdr:colOff>38100</xdr:colOff>
      <xdr:row>77</xdr:row>
      <xdr:rowOff>158758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149885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68391</xdr:rowOff>
    </xdr:from>
    <xdr:to>
      <xdr:col>107</xdr:col>
      <xdr:colOff>101600</xdr:colOff>
      <xdr:row>77</xdr:row>
      <xdr:rowOff>169991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161118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86037</xdr:rowOff>
    </xdr:from>
    <xdr:to>
      <xdr:col>102</xdr:col>
      <xdr:colOff>165100</xdr:colOff>
      <xdr:row>78</xdr:row>
      <xdr:rowOff>16187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7314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97761</xdr:rowOff>
    </xdr:from>
    <xdr:to>
      <xdr:col>98</xdr:col>
      <xdr:colOff>38100</xdr:colOff>
      <xdr:row>78</xdr:row>
      <xdr:rowOff>27911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19038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ほとんどの性質別歳出科目において、類似団体内の平均値を下回っているものの、「普通建設事業費」「物件費」・「補助費等」等は長野県平均値及び全国平均値を上回っている。</a:t>
          </a:r>
          <a:r>
            <a:rPr kumimoji="1" lang="ja-JP" altLang="en-US" sz="1100">
              <a:solidFill>
                <a:schemeClr val="dk1"/>
              </a:solidFill>
              <a:effectLst/>
              <a:latin typeface="+mn-lt"/>
              <a:ea typeface="+mn-ea"/>
              <a:cs typeface="+mn-cs"/>
            </a:rPr>
            <a:t>また、普通建設事業の増により、公債費も増加傾向にある。</a:t>
          </a:r>
          <a:endParaRPr lang="ja-JP" altLang="ja-JP" sz="1400">
            <a:effectLst/>
          </a:endParaRPr>
        </a:p>
        <a:p>
          <a:r>
            <a:rPr kumimoji="1" lang="ja-JP" altLang="ja-JP" sz="1100">
              <a:solidFill>
                <a:schemeClr val="dk1"/>
              </a:solidFill>
              <a:effectLst/>
              <a:latin typeface="+mn-lt"/>
              <a:ea typeface="+mn-ea"/>
              <a:cs typeface="+mn-cs"/>
            </a:rPr>
            <a:t>物件費は経常的な委託料等が毎年脹らんでおり、補助費等は各種団体等への負担金・補助金の増加が要因として挙げられる。また、「普通建設事業費」は平成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年度から始まった社会資本整備総合交付金事業</a:t>
          </a:r>
          <a:r>
            <a:rPr kumimoji="1" lang="ja-JP" altLang="en-US" sz="1100">
              <a:solidFill>
                <a:schemeClr val="dk1"/>
              </a:solidFill>
              <a:effectLst/>
              <a:latin typeface="+mn-lt"/>
              <a:ea typeface="+mn-ea"/>
              <a:cs typeface="+mn-cs"/>
            </a:rPr>
            <a:t>やほ場整備事業</a:t>
          </a:r>
          <a:r>
            <a:rPr kumimoji="1" lang="ja-JP" altLang="ja-JP" sz="1100">
              <a:solidFill>
                <a:schemeClr val="dk1"/>
              </a:solidFill>
              <a:effectLst/>
              <a:latin typeface="+mn-lt"/>
              <a:ea typeface="+mn-ea"/>
              <a:cs typeface="+mn-cs"/>
            </a:rPr>
            <a:t>の影響により長野県平均及び類似団体平均を上回る結果となったが、事業が完了すれば自然減となることが予想される。</a:t>
          </a:r>
          <a:endParaRPr lang="ja-JP" altLang="ja-JP" sz="1400">
            <a:effectLst/>
          </a:endParaRPr>
        </a:p>
        <a:p>
          <a:r>
            <a:rPr kumimoji="1" lang="ja-JP" altLang="ja-JP" sz="1100">
              <a:solidFill>
                <a:schemeClr val="dk1"/>
              </a:solidFill>
              <a:effectLst/>
              <a:latin typeface="+mn-lt"/>
              <a:ea typeface="+mn-ea"/>
              <a:cs typeface="+mn-cs"/>
            </a:rPr>
            <a:t>今後厳しい財政状況は避けられないため、安易な予算経常は行わず、経常的なものについてもきちんと精査していく必要がある。これは物件費・補助費等だけでなく、各歳出科目の共通認識である。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9,785
9,665
40.16
6,188,947
6,053,830
81,543
3,202,953
5,180,667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6350</xdr:rowOff>
    </xdr:from>
    <xdr:to>
      <xdr:col>24</xdr:col>
      <xdr:colOff>63500</xdr:colOff>
      <xdr:row>39</xdr:row>
      <xdr:rowOff>41021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9290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3937</xdr:rowOff>
    </xdr:from>
    <xdr:to>
      <xdr:col>19</xdr:col>
      <xdr:colOff>177800</xdr:colOff>
      <xdr:row>39</xdr:row>
      <xdr:rowOff>41021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90487"/>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3937</xdr:rowOff>
    </xdr:from>
    <xdr:to>
      <xdr:col>15</xdr:col>
      <xdr:colOff>50800</xdr:colOff>
      <xdr:row>39</xdr:row>
      <xdr:rowOff>18288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69048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71755</xdr:rowOff>
    </xdr:from>
    <xdr:to>
      <xdr:col>10</xdr:col>
      <xdr:colOff>114300</xdr:colOff>
      <xdr:row>39</xdr:row>
      <xdr:rowOff>18288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86855"/>
          <a:ext cx="8890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127000</xdr:rowOff>
    </xdr:from>
    <xdr:to>
      <xdr:col>24</xdr:col>
      <xdr:colOff>114300</xdr:colOff>
      <xdr:row>39</xdr:row>
      <xdr:rowOff>57150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41927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161671</xdr:rowOff>
    </xdr:from>
    <xdr:to>
      <xdr:col>20</xdr:col>
      <xdr:colOff>38100</xdr:colOff>
      <xdr:row>39</xdr:row>
      <xdr:rowOff>91821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82948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6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124587</xdr:rowOff>
    </xdr:from>
    <xdr:to>
      <xdr:col>15</xdr:col>
      <xdr:colOff>101600</xdr:colOff>
      <xdr:row>39</xdr:row>
      <xdr:rowOff>54737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45864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138938</xdr:rowOff>
    </xdr:from>
    <xdr:to>
      <xdr:col>10</xdr:col>
      <xdr:colOff>165100</xdr:colOff>
      <xdr:row>39</xdr:row>
      <xdr:rowOff>69088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60215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7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20955</xdr:rowOff>
    </xdr:from>
    <xdr:to>
      <xdr:col>6</xdr:col>
      <xdr:colOff>38100</xdr:colOff>
      <xdr:row>38</xdr:row>
      <xdr:rowOff>122555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113682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144360</xdr:rowOff>
    </xdr:from>
    <xdr:to>
      <xdr:col>24</xdr:col>
      <xdr:colOff>63500</xdr:colOff>
      <xdr:row>58</xdr:row>
      <xdr:rowOff>157243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88460"/>
          <a:ext cx="8382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157243</xdr:rowOff>
    </xdr:from>
    <xdr:to>
      <xdr:col>19</xdr:col>
      <xdr:colOff>177800</xdr:colOff>
      <xdr:row>58</xdr:row>
      <xdr:rowOff>168408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1343"/>
          <a:ext cx="889000" cy="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168408</xdr:rowOff>
    </xdr:from>
    <xdr:to>
      <xdr:col>15</xdr:col>
      <xdr:colOff>50800</xdr:colOff>
      <xdr:row>59</xdr:row>
      <xdr:rowOff>6709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2508"/>
          <a:ext cx="889000" cy="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167171</xdr:rowOff>
    </xdr:from>
    <xdr:to>
      <xdr:col>10</xdr:col>
      <xdr:colOff>114300</xdr:colOff>
      <xdr:row>59</xdr:row>
      <xdr:rowOff>6709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1271"/>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93560</xdr:rowOff>
    </xdr:from>
    <xdr:to>
      <xdr:col>24</xdr:col>
      <xdr:colOff>114300</xdr:colOff>
      <xdr:row>59</xdr:row>
      <xdr:rowOff>23710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8487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106443</xdr:rowOff>
    </xdr:from>
    <xdr:to>
      <xdr:col>20</xdr:col>
      <xdr:colOff>38100</xdr:colOff>
      <xdr:row>59</xdr:row>
      <xdr:rowOff>36593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27720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117608</xdr:rowOff>
    </xdr:from>
    <xdr:to>
      <xdr:col>15</xdr:col>
      <xdr:colOff>101600</xdr:colOff>
      <xdr:row>59</xdr:row>
      <xdr:rowOff>47758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38885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127359</xdr:rowOff>
    </xdr:from>
    <xdr:to>
      <xdr:col>10</xdr:col>
      <xdr:colOff>165100</xdr:colOff>
      <xdr:row>59</xdr:row>
      <xdr:rowOff>57509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48636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116371</xdr:rowOff>
    </xdr:from>
    <xdr:to>
      <xdr:col>6</xdr:col>
      <xdr:colOff>38100</xdr:colOff>
      <xdr:row>59</xdr:row>
      <xdr:rowOff>46521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37648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71151</xdr:rowOff>
    </xdr:from>
    <xdr:to>
      <xdr:col>24</xdr:col>
      <xdr:colOff>63500</xdr:colOff>
      <xdr:row>77</xdr:row>
      <xdr:rowOff>78360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72801"/>
          <a:ext cx="8382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71151</xdr:rowOff>
    </xdr:from>
    <xdr:to>
      <xdr:col>19</xdr:col>
      <xdr:colOff>177800</xdr:colOff>
      <xdr:row>77</xdr:row>
      <xdr:rowOff>85781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728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9322</xdr:rowOff>
    </xdr:from>
    <xdr:to>
      <xdr:col>15</xdr:col>
      <xdr:colOff>50800</xdr:colOff>
      <xdr:row>77</xdr:row>
      <xdr:rowOff>85781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10972"/>
          <a:ext cx="889000" cy="7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9322</xdr:rowOff>
    </xdr:from>
    <xdr:to>
      <xdr:col>10</xdr:col>
      <xdr:colOff>114300</xdr:colOff>
      <xdr:row>77</xdr:row>
      <xdr:rowOff>167574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10972"/>
          <a:ext cx="889000" cy="15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27560</xdr:rowOff>
    </xdr:from>
    <xdr:to>
      <xdr:col>24</xdr:col>
      <xdr:colOff>114300</xdr:colOff>
      <xdr:row>77</xdr:row>
      <xdr:rowOff>129160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0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20351</xdr:rowOff>
    </xdr:from>
    <xdr:to>
      <xdr:col>20</xdr:col>
      <xdr:colOff>38100</xdr:colOff>
      <xdr:row>77</xdr:row>
      <xdr:rowOff>121951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113078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1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34981</xdr:rowOff>
    </xdr:from>
    <xdr:to>
      <xdr:col>15</xdr:col>
      <xdr:colOff>101600</xdr:colOff>
      <xdr:row>77</xdr:row>
      <xdr:rowOff>136581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127708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129972</xdr:rowOff>
    </xdr:from>
    <xdr:to>
      <xdr:col>10</xdr:col>
      <xdr:colOff>165100</xdr:colOff>
      <xdr:row>77</xdr:row>
      <xdr:rowOff>60122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51249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116774</xdr:rowOff>
    </xdr:from>
    <xdr:to>
      <xdr:col>6</xdr:col>
      <xdr:colOff>38100</xdr:colOff>
      <xdr:row>78</xdr:row>
      <xdr:rowOff>46924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38051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159710</xdr:rowOff>
    </xdr:from>
    <xdr:to>
      <xdr:col>24</xdr:col>
      <xdr:colOff>63500</xdr:colOff>
      <xdr:row>99</xdr:row>
      <xdr:rowOff>11292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1810"/>
          <a:ext cx="838200" cy="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11292</xdr:rowOff>
    </xdr:from>
    <xdr:to>
      <xdr:col>19</xdr:col>
      <xdr:colOff>177800</xdr:colOff>
      <xdr:row>99</xdr:row>
      <xdr:rowOff>12174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84842"/>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9863</xdr:rowOff>
    </xdr:from>
    <xdr:to>
      <xdr:col>15</xdr:col>
      <xdr:colOff>50800</xdr:colOff>
      <xdr:row>99</xdr:row>
      <xdr:rowOff>12174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83413"/>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169038</xdr:rowOff>
    </xdr:from>
    <xdr:to>
      <xdr:col>10</xdr:col>
      <xdr:colOff>114300</xdr:colOff>
      <xdr:row>99</xdr:row>
      <xdr:rowOff>9863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1138"/>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108910</xdr:rowOff>
    </xdr:from>
    <xdr:to>
      <xdr:col>24</xdr:col>
      <xdr:colOff>114300</xdr:colOff>
      <xdr:row>99</xdr:row>
      <xdr:rowOff>39060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131942</xdr:rowOff>
    </xdr:from>
    <xdr:to>
      <xdr:col>20</xdr:col>
      <xdr:colOff>38100</xdr:colOff>
      <xdr:row>99</xdr:row>
      <xdr:rowOff>62092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53219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132824</xdr:rowOff>
    </xdr:from>
    <xdr:to>
      <xdr:col>15</xdr:col>
      <xdr:colOff>101600</xdr:colOff>
      <xdr:row>99</xdr:row>
      <xdr:rowOff>62974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54101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130513</xdr:rowOff>
    </xdr:from>
    <xdr:to>
      <xdr:col>10</xdr:col>
      <xdr:colOff>165100</xdr:colOff>
      <xdr:row>99</xdr:row>
      <xdr:rowOff>60663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51790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118238</xdr:rowOff>
    </xdr:from>
    <xdr:to>
      <xdr:col>6</xdr:col>
      <xdr:colOff>38100</xdr:colOff>
      <xdr:row>99</xdr:row>
      <xdr:rowOff>48388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39515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55346</xdr:rowOff>
    </xdr:from>
    <xdr:to>
      <xdr:col>55</xdr:col>
      <xdr:colOff>0</xdr:colOff>
      <xdr:row>38</xdr:row>
      <xdr:rowOff>133604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70446"/>
          <a:ext cx="838200" cy="7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133604</xdr:rowOff>
    </xdr:from>
    <xdr:to>
      <xdr:col>50</xdr:col>
      <xdr:colOff>114300</xdr:colOff>
      <xdr:row>39</xdr:row>
      <xdr:rowOff>39725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48704"/>
          <a:ext cx="8890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39725</xdr:rowOff>
    </xdr:from>
    <xdr:to>
      <xdr:col>45</xdr:col>
      <xdr:colOff>177800</xdr:colOff>
      <xdr:row>39</xdr:row>
      <xdr:rowOff>39878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62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39801</xdr:rowOff>
    </xdr:from>
    <xdr:to>
      <xdr:col>41</xdr:col>
      <xdr:colOff>50800</xdr:colOff>
      <xdr:row>39</xdr:row>
      <xdr:rowOff>39878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635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4546</xdr:rowOff>
    </xdr:from>
    <xdr:to>
      <xdr:col>55</xdr:col>
      <xdr:colOff>50800</xdr:colOff>
      <xdr:row>38</xdr:row>
      <xdr:rowOff>106146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27424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82804</xdr:rowOff>
    </xdr:from>
    <xdr:to>
      <xdr:col>50</xdr:col>
      <xdr:colOff>165100</xdr:colOff>
      <xdr:row>39</xdr:row>
      <xdr:rowOff>12954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4081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160375</xdr:rowOff>
    </xdr:from>
    <xdr:to>
      <xdr:col>46</xdr:col>
      <xdr:colOff>38100</xdr:colOff>
      <xdr:row>39</xdr:row>
      <xdr:rowOff>90525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81652</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160528</xdr:rowOff>
    </xdr:from>
    <xdr:to>
      <xdr:col>41</xdr:col>
      <xdr:colOff>101600</xdr:colOff>
      <xdr:row>39</xdr:row>
      <xdr:rowOff>90678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81805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160451</xdr:rowOff>
    </xdr:from>
    <xdr:to>
      <xdr:col>36</xdr:col>
      <xdr:colOff>165100</xdr:colOff>
      <xdr:row>39</xdr:row>
      <xdr:rowOff>90601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81728</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8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145644</xdr:rowOff>
    </xdr:from>
    <xdr:to>
      <xdr:col>55</xdr:col>
      <xdr:colOff>0</xdr:colOff>
      <xdr:row>56</xdr:row>
      <xdr:rowOff>36253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75394"/>
          <a:ext cx="8382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36253</xdr:rowOff>
    </xdr:from>
    <xdr:to>
      <xdr:col>50</xdr:col>
      <xdr:colOff>114300</xdr:colOff>
      <xdr:row>56</xdr:row>
      <xdr:rowOff>140054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37453"/>
          <a:ext cx="8890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140054</xdr:rowOff>
    </xdr:from>
    <xdr:to>
      <xdr:col>45</xdr:col>
      <xdr:colOff>177800</xdr:colOff>
      <xdr:row>56</xdr:row>
      <xdr:rowOff>156759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41254"/>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156759</xdr:rowOff>
    </xdr:from>
    <xdr:to>
      <xdr:col>41</xdr:col>
      <xdr:colOff>50800</xdr:colOff>
      <xdr:row>57</xdr:row>
      <xdr:rowOff>23382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57959"/>
          <a:ext cx="8890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94844</xdr:rowOff>
    </xdr:from>
    <xdr:to>
      <xdr:col>55</xdr:col>
      <xdr:colOff>50800</xdr:colOff>
      <xdr:row>56</xdr:row>
      <xdr:rowOff>24994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117721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156903</xdr:rowOff>
    </xdr:from>
    <xdr:to>
      <xdr:col>50</xdr:col>
      <xdr:colOff>165100</xdr:colOff>
      <xdr:row>56</xdr:row>
      <xdr:rowOff>87053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103580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6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89254</xdr:rowOff>
    </xdr:from>
    <xdr:to>
      <xdr:col>46</xdr:col>
      <xdr:colOff>38100</xdr:colOff>
      <xdr:row>57</xdr:row>
      <xdr:rowOff>19404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10531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105959</xdr:rowOff>
    </xdr:from>
    <xdr:to>
      <xdr:col>41</xdr:col>
      <xdr:colOff>101600</xdr:colOff>
      <xdr:row>57</xdr:row>
      <xdr:rowOff>36109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27236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7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144032</xdr:rowOff>
    </xdr:from>
    <xdr:to>
      <xdr:col>36</xdr:col>
      <xdr:colOff>165100</xdr:colOff>
      <xdr:row>57</xdr:row>
      <xdr:rowOff>74182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65309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15864</xdr:rowOff>
    </xdr:from>
    <xdr:to>
      <xdr:col>55</xdr:col>
      <xdr:colOff>0</xdr:colOff>
      <xdr:row>79</xdr:row>
      <xdr:rowOff>17032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60414"/>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xdr:rowOff>
    </xdr:from>
    <xdr:to>
      <xdr:col>50</xdr:col>
      <xdr:colOff>114300</xdr:colOff>
      <xdr:row>79</xdr:row>
      <xdr:rowOff>15864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44812"/>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xdr:rowOff>
    </xdr:from>
    <xdr:to>
      <xdr:col>45</xdr:col>
      <xdr:colOff>177800</xdr:colOff>
      <xdr:row>79</xdr:row>
      <xdr:rowOff>12610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4812"/>
          <a:ext cx="8890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12610</xdr:rowOff>
    </xdr:from>
    <xdr:to>
      <xdr:col>41</xdr:col>
      <xdr:colOff>50800</xdr:colOff>
      <xdr:row>79</xdr:row>
      <xdr:rowOff>13275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7160"/>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137682</xdr:rowOff>
    </xdr:from>
    <xdr:to>
      <xdr:col>55</xdr:col>
      <xdr:colOff>50800</xdr:colOff>
      <xdr:row>79</xdr:row>
      <xdr:rowOff>67832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136514</xdr:rowOff>
    </xdr:from>
    <xdr:to>
      <xdr:col>50</xdr:col>
      <xdr:colOff>165100</xdr:colOff>
      <xdr:row>79</xdr:row>
      <xdr:rowOff>66664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57791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60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120912</xdr:rowOff>
    </xdr:from>
    <xdr:to>
      <xdr:col>46</xdr:col>
      <xdr:colOff>38100</xdr:colOff>
      <xdr:row>79</xdr:row>
      <xdr:rowOff>51062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42189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133260</xdr:rowOff>
    </xdr:from>
    <xdr:to>
      <xdr:col>41</xdr:col>
      <xdr:colOff>101600</xdr:colOff>
      <xdr:row>79</xdr:row>
      <xdr:rowOff>63410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54537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133925</xdr:rowOff>
    </xdr:from>
    <xdr:to>
      <xdr:col>36</xdr:col>
      <xdr:colOff>165100</xdr:colOff>
      <xdr:row>79</xdr:row>
      <xdr:rowOff>64075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55202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73073</xdr:rowOff>
    </xdr:from>
    <xdr:to>
      <xdr:col>55</xdr:col>
      <xdr:colOff>0</xdr:colOff>
      <xdr:row>98</xdr:row>
      <xdr:rowOff>105414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75173"/>
          <a:ext cx="8382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105414</xdr:rowOff>
    </xdr:from>
    <xdr:to>
      <xdr:col>50</xdr:col>
      <xdr:colOff>114300</xdr:colOff>
      <xdr:row>98</xdr:row>
      <xdr:rowOff>109107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07514"/>
          <a:ext cx="8890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109107</xdr:rowOff>
    </xdr:from>
    <xdr:to>
      <xdr:col>45</xdr:col>
      <xdr:colOff>177800</xdr:colOff>
      <xdr:row>98</xdr:row>
      <xdr:rowOff>112768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11207"/>
          <a:ext cx="889000" cy="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108088</xdr:rowOff>
    </xdr:from>
    <xdr:to>
      <xdr:col>41</xdr:col>
      <xdr:colOff>50800</xdr:colOff>
      <xdr:row>98</xdr:row>
      <xdr:rowOff>112768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10188"/>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22273</xdr:rowOff>
    </xdr:from>
    <xdr:to>
      <xdr:col>55</xdr:col>
      <xdr:colOff>50800</xdr:colOff>
      <xdr:row>98</xdr:row>
      <xdr:rowOff>123873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700</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0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54614</xdr:rowOff>
    </xdr:from>
    <xdr:to>
      <xdr:col>50</xdr:col>
      <xdr:colOff>165100</xdr:colOff>
      <xdr:row>98</xdr:row>
      <xdr:rowOff>156214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147341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4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58307</xdr:rowOff>
    </xdr:from>
    <xdr:to>
      <xdr:col>46</xdr:col>
      <xdr:colOff>38100</xdr:colOff>
      <xdr:row>98</xdr:row>
      <xdr:rowOff>159907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61968</xdr:rowOff>
    </xdr:from>
    <xdr:to>
      <xdr:col>41</xdr:col>
      <xdr:colOff>101600</xdr:colOff>
      <xdr:row>98</xdr:row>
      <xdr:rowOff>163568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154695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5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57288</xdr:rowOff>
    </xdr:from>
    <xdr:to>
      <xdr:col>36</xdr:col>
      <xdr:colOff>165100</xdr:colOff>
      <xdr:row>98</xdr:row>
      <xdr:rowOff>158888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150015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45898</xdr:rowOff>
    </xdr:from>
    <xdr:to>
      <xdr:col>85</xdr:col>
      <xdr:colOff>127000</xdr:colOff>
      <xdr:row>39</xdr:row>
      <xdr:rowOff>71139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32448"/>
          <a:ext cx="8382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71139</xdr:rowOff>
    </xdr:from>
    <xdr:to>
      <xdr:col>81</xdr:col>
      <xdr:colOff>50800</xdr:colOff>
      <xdr:row>39</xdr:row>
      <xdr:rowOff>75654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57689"/>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50508</xdr:rowOff>
    </xdr:from>
    <xdr:to>
      <xdr:col>76</xdr:col>
      <xdr:colOff>114300</xdr:colOff>
      <xdr:row>39</xdr:row>
      <xdr:rowOff>75654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73705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76530</xdr:rowOff>
    </xdr:from>
    <xdr:to>
      <xdr:col>71</xdr:col>
      <xdr:colOff>177800</xdr:colOff>
      <xdr:row>39</xdr:row>
      <xdr:rowOff>50508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20180"/>
          <a:ext cx="889000" cy="3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166548</xdr:rowOff>
    </xdr:from>
    <xdr:to>
      <xdr:col>85</xdr:col>
      <xdr:colOff>177800</xdr:colOff>
      <xdr:row>39</xdr:row>
      <xdr:rowOff>96698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81475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20339</xdr:rowOff>
    </xdr:from>
    <xdr:to>
      <xdr:col>81</xdr:col>
      <xdr:colOff>101600</xdr:colOff>
      <xdr:row>39</xdr:row>
      <xdr:rowOff>121939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7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113066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24854</xdr:rowOff>
    </xdr:from>
    <xdr:to>
      <xdr:col>76</xdr:col>
      <xdr:colOff>165100</xdr:colOff>
      <xdr:row>39</xdr:row>
      <xdr:rowOff>126454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117581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8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171158</xdr:rowOff>
    </xdr:from>
    <xdr:to>
      <xdr:col>72</xdr:col>
      <xdr:colOff>38100</xdr:colOff>
      <xdr:row>39</xdr:row>
      <xdr:rowOff>101308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8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92435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7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25730</xdr:rowOff>
    </xdr:from>
    <xdr:to>
      <xdr:col>67</xdr:col>
      <xdr:colOff>101600</xdr:colOff>
      <xdr:row>37</xdr:row>
      <xdr:rowOff>127330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118457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100575</xdr:rowOff>
    </xdr:from>
    <xdr:to>
      <xdr:col>85</xdr:col>
      <xdr:colOff>127000</xdr:colOff>
      <xdr:row>56</xdr:row>
      <xdr:rowOff>146565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01775"/>
          <a:ext cx="838200" cy="4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146565</xdr:rowOff>
    </xdr:from>
    <xdr:to>
      <xdr:col>81</xdr:col>
      <xdr:colOff>50800</xdr:colOff>
      <xdr:row>56</xdr:row>
      <xdr:rowOff>162716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47765"/>
          <a:ext cx="889000" cy="1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162716</xdr:rowOff>
    </xdr:from>
    <xdr:to>
      <xdr:col>76</xdr:col>
      <xdr:colOff>114300</xdr:colOff>
      <xdr:row>57</xdr:row>
      <xdr:rowOff>153188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63916"/>
          <a:ext cx="889000" cy="16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153188</xdr:rowOff>
    </xdr:from>
    <xdr:to>
      <xdr:col>71</xdr:col>
      <xdr:colOff>177800</xdr:colOff>
      <xdr:row>58</xdr:row>
      <xdr:rowOff>20699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25838"/>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49775</xdr:rowOff>
    </xdr:from>
    <xdr:to>
      <xdr:col>85</xdr:col>
      <xdr:colOff>177800</xdr:colOff>
      <xdr:row>56</xdr:row>
      <xdr:rowOff>151375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72652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0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95765</xdr:rowOff>
    </xdr:from>
    <xdr:to>
      <xdr:col>81</xdr:col>
      <xdr:colOff>101600</xdr:colOff>
      <xdr:row>57</xdr:row>
      <xdr:rowOff>25915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42442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111916</xdr:rowOff>
    </xdr:from>
    <xdr:to>
      <xdr:col>76</xdr:col>
      <xdr:colOff>165100</xdr:colOff>
      <xdr:row>57</xdr:row>
      <xdr:rowOff>42066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58593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8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102388</xdr:rowOff>
    </xdr:from>
    <xdr:to>
      <xdr:col>72</xdr:col>
      <xdr:colOff>38100</xdr:colOff>
      <xdr:row>58</xdr:row>
      <xdr:rowOff>32538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23665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141349</xdr:rowOff>
    </xdr:from>
    <xdr:to>
      <xdr:col>67</xdr:col>
      <xdr:colOff>101600</xdr:colOff>
      <xdr:row>58</xdr:row>
      <xdr:rowOff>71499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62626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110649</xdr:rowOff>
    </xdr:from>
    <xdr:to>
      <xdr:col>85</xdr:col>
      <xdr:colOff>127000</xdr:colOff>
      <xdr:row>78</xdr:row>
      <xdr:rowOff>119678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83749"/>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110649</xdr:rowOff>
    </xdr:from>
    <xdr:to>
      <xdr:col>81</xdr:col>
      <xdr:colOff>50800</xdr:colOff>
      <xdr:row>79</xdr:row>
      <xdr:rowOff>7741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83749"/>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7741</xdr:rowOff>
    </xdr:from>
    <xdr:to>
      <xdr:col>76</xdr:col>
      <xdr:colOff>114300</xdr:colOff>
      <xdr:row>79</xdr:row>
      <xdr:rowOff>14351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522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14351</xdr:rowOff>
    </xdr:from>
    <xdr:to>
      <xdr:col>71</xdr:col>
      <xdr:colOff>177800</xdr:colOff>
      <xdr:row>79</xdr:row>
      <xdr:rowOff>42430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8901"/>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68878</xdr:rowOff>
    </xdr:from>
    <xdr:to>
      <xdr:col>85</xdr:col>
      <xdr:colOff>177800</xdr:colOff>
      <xdr:row>78</xdr:row>
      <xdr:rowOff>170478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155255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59849</xdr:rowOff>
    </xdr:from>
    <xdr:to>
      <xdr:col>81</xdr:col>
      <xdr:colOff>101600</xdr:colOff>
      <xdr:row>78</xdr:row>
      <xdr:rowOff>161449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152576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2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128391</xdr:rowOff>
    </xdr:from>
    <xdr:to>
      <xdr:col>76</xdr:col>
      <xdr:colOff>165100</xdr:colOff>
      <xdr:row>79</xdr:row>
      <xdr:rowOff>58541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49668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135001</xdr:rowOff>
    </xdr:from>
    <xdr:to>
      <xdr:col>72</xdr:col>
      <xdr:colOff>38100</xdr:colOff>
      <xdr:row>79</xdr:row>
      <xdr:rowOff>65151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56278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163080</xdr:rowOff>
    </xdr:from>
    <xdr:to>
      <xdr:col>67</xdr:col>
      <xdr:colOff>101600</xdr:colOff>
      <xdr:row>79</xdr:row>
      <xdr:rowOff>93230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84357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39852</xdr:rowOff>
    </xdr:from>
    <xdr:to>
      <xdr:col>85</xdr:col>
      <xdr:colOff>127000</xdr:colOff>
      <xdr:row>97</xdr:row>
      <xdr:rowOff>67207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70502"/>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67207</xdr:rowOff>
    </xdr:from>
    <xdr:to>
      <xdr:col>81</xdr:col>
      <xdr:colOff>50800</xdr:colOff>
      <xdr:row>97</xdr:row>
      <xdr:rowOff>73789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7857"/>
          <a:ext cx="8890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73789</xdr:rowOff>
    </xdr:from>
    <xdr:to>
      <xdr:col>76</xdr:col>
      <xdr:colOff>114300</xdr:colOff>
      <xdr:row>97</xdr:row>
      <xdr:rowOff>89280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04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89280</xdr:rowOff>
    </xdr:from>
    <xdr:to>
      <xdr:col>71</xdr:col>
      <xdr:colOff>177800</xdr:colOff>
      <xdr:row>97</xdr:row>
      <xdr:rowOff>116081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719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160502</xdr:rowOff>
    </xdr:from>
    <xdr:to>
      <xdr:col>85</xdr:col>
      <xdr:colOff>177800</xdr:colOff>
      <xdr:row>97</xdr:row>
      <xdr:rowOff>90652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138929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16407</xdr:rowOff>
    </xdr:from>
    <xdr:to>
      <xdr:col>81</xdr:col>
      <xdr:colOff>101600</xdr:colOff>
      <xdr:row>97</xdr:row>
      <xdr:rowOff>118007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109134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22989</xdr:rowOff>
    </xdr:from>
    <xdr:to>
      <xdr:col>76</xdr:col>
      <xdr:colOff>165100</xdr:colOff>
      <xdr:row>97</xdr:row>
      <xdr:rowOff>124589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115716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38480</xdr:rowOff>
    </xdr:from>
    <xdr:to>
      <xdr:col>72</xdr:col>
      <xdr:colOff>38100</xdr:colOff>
      <xdr:row>97</xdr:row>
      <xdr:rowOff>140080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131207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65281</xdr:rowOff>
    </xdr:from>
    <xdr:to>
      <xdr:col>67</xdr:col>
      <xdr:colOff>101600</xdr:colOff>
      <xdr:row>97</xdr:row>
      <xdr:rowOff>166881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158008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労働費、</a:t>
          </a:r>
          <a:r>
            <a:rPr kumimoji="1" lang="ja-JP" altLang="ja-JP" sz="1100">
              <a:solidFill>
                <a:schemeClr val="dk1"/>
              </a:solidFill>
              <a:effectLst/>
              <a:latin typeface="+mn-lt"/>
              <a:ea typeface="+mn-ea"/>
              <a:cs typeface="+mn-cs"/>
            </a:rPr>
            <a:t>教育費、農林水産業費以外の各目的別歳出科目において、類似団体内の平均値を下回っているものの、「議会費」・「消防費」・「総務費」</a:t>
          </a:r>
          <a:r>
            <a:rPr kumimoji="1" lang="ja-JP" altLang="en-US" sz="1100">
              <a:solidFill>
                <a:schemeClr val="dk1"/>
              </a:solidFill>
              <a:effectLst/>
              <a:latin typeface="+mn-lt"/>
              <a:ea typeface="+mn-ea"/>
              <a:cs typeface="+mn-cs"/>
            </a:rPr>
            <a:t>等多くの科目において</a:t>
          </a:r>
          <a:r>
            <a:rPr kumimoji="1" lang="ja-JP" altLang="ja-JP" sz="1100">
              <a:solidFill>
                <a:schemeClr val="dk1"/>
              </a:solidFill>
              <a:effectLst/>
              <a:latin typeface="+mn-lt"/>
              <a:ea typeface="+mn-ea"/>
              <a:cs typeface="+mn-cs"/>
            </a:rPr>
            <a:t>長野県平均値及び全国平均値を上回っている。</a:t>
          </a:r>
          <a:endParaRPr lang="ja-JP" altLang="ja-JP" sz="1400">
            <a:effectLst/>
          </a:endParaRPr>
        </a:p>
        <a:p>
          <a:r>
            <a:rPr kumimoji="1" lang="ja-JP" altLang="ja-JP" sz="1100">
              <a:solidFill>
                <a:schemeClr val="dk1"/>
              </a:solidFill>
              <a:effectLst/>
              <a:latin typeface="+mn-lt"/>
              <a:ea typeface="+mn-ea"/>
              <a:cs typeface="+mn-cs"/>
            </a:rPr>
            <a:t>　「消防費」については、消防設備の充実強化を目的に重点的に予算をかけてきた経過があり、教育費においては、大規模改修事業等の実施が大きく増加した要因になっている。</a:t>
          </a:r>
          <a:endParaRPr lang="ja-JP" altLang="ja-JP" sz="1400">
            <a:effectLst/>
          </a:endParaRPr>
        </a:p>
        <a:p>
          <a:r>
            <a:rPr kumimoji="1" lang="ja-JP" altLang="ja-JP" sz="1100">
              <a:solidFill>
                <a:schemeClr val="dk1"/>
              </a:solidFill>
              <a:effectLst/>
              <a:latin typeface="+mn-lt"/>
              <a:ea typeface="+mn-ea"/>
              <a:cs typeface="+mn-cs"/>
            </a:rPr>
            <a:t>また、大型事業実施に伴い多額の起債を借入れたため、公債費についても、今後数年間増加傾向が予想される。</a:t>
          </a:r>
          <a:endParaRPr lang="ja-JP" altLang="ja-JP" sz="1400">
            <a:effectLst/>
          </a:endParaRPr>
        </a:p>
        <a:p>
          <a:r>
            <a:rPr kumimoji="1" lang="ja-JP" altLang="ja-JP" sz="1100">
              <a:solidFill>
                <a:schemeClr val="dk1"/>
              </a:solidFill>
              <a:effectLst/>
              <a:latin typeface="+mn-lt"/>
              <a:ea typeface="+mn-ea"/>
              <a:cs typeface="+mn-cs"/>
            </a:rPr>
            <a:t>今後も厳しい財政状況が続き、経費全体的の抑制が必要ではあるが、各種事業目的の達成のため予算支出は避けられない。</a:t>
          </a:r>
          <a:endParaRPr lang="ja-JP" altLang="ja-JP" sz="1400">
            <a:effectLst/>
          </a:endParaRPr>
        </a:p>
        <a:p>
          <a:r>
            <a:rPr kumimoji="1" lang="ja-JP" altLang="ja-JP" sz="1100">
              <a:solidFill>
                <a:schemeClr val="dk1"/>
              </a:solidFill>
              <a:effectLst/>
              <a:latin typeface="+mn-lt"/>
              <a:ea typeface="+mn-ea"/>
              <a:cs typeface="+mn-cs"/>
            </a:rPr>
            <a:t>　当町はめりはりのある予算経常予算執行を目指す。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歳入総額は、</a:t>
          </a:r>
          <a:r>
            <a:rPr kumimoji="1" lang="en-US" altLang="ja-JP" sz="1100">
              <a:solidFill>
                <a:schemeClr val="dk1"/>
              </a:solidFill>
              <a:effectLst/>
              <a:latin typeface="+mn-lt"/>
              <a:ea typeface="+mn-ea"/>
              <a:cs typeface="+mn-cs"/>
            </a:rPr>
            <a:t>6,182,862</a:t>
          </a:r>
          <a:r>
            <a:rPr kumimoji="1" lang="ja-JP" altLang="ja-JP" sz="1100">
              <a:solidFill>
                <a:schemeClr val="dk1"/>
              </a:solidFill>
              <a:effectLst/>
              <a:latin typeface="+mn-lt"/>
              <a:ea typeface="+mn-ea"/>
              <a:cs typeface="+mn-cs"/>
            </a:rPr>
            <a:t>千円、歳出総額は</a:t>
          </a:r>
          <a:r>
            <a:rPr kumimoji="1" lang="en-US" altLang="ja-JP" sz="1100">
              <a:solidFill>
                <a:schemeClr val="dk1"/>
              </a:solidFill>
              <a:effectLst/>
              <a:latin typeface="+mn-lt"/>
              <a:ea typeface="+mn-ea"/>
              <a:cs typeface="+mn-cs"/>
            </a:rPr>
            <a:t>6,053,830</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129,032</a:t>
          </a:r>
          <a:r>
            <a:rPr kumimoji="1" lang="ja-JP" altLang="ja-JP" sz="1100">
              <a:solidFill>
                <a:schemeClr val="dk1"/>
              </a:solidFill>
              <a:effectLst/>
              <a:latin typeface="+mn-lt"/>
              <a:ea typeface="+mn-ea"/>
              <a:cs typeface="+mn-cs"/>
            </a:rPr>
            <a:t>千円と黒字となった。この黒字額には、社会資本整備総合交付金事業、農地耕作条件改善事業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翌年度への繰り越した事業の財源となる</a:t>
          </a:r>
          <a:r>
            <a:rPr kumimoji="1" lang="en-US" altLang="ja-JP" sz="1100">
              <a:solidFill>
                <a:schemeClr val="dk1"/>
              </a:solidFill>
              <a:effectLst/>
              <a:latin typeface="+mn-lt"/>
              <a:ea typeface="+mn-ea"/>
              <a:cs typeface="+mn-cs"/>
            </a:rPr>
            <a:t>53,574</a:t>
          </a:r>
          <a:r>
            <a:rPr kumimoji="1" lang="ja-JP" altLang="ja-JP"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75,458</a:t>
          </a:r>
          <a:r>
            <a:rPr kumimoji="1" lang="ja-JP" altLang="ja-JP" sz="1100">
              <a:solidFill>
                <a:schemeClr val="dk1"/>
              </a:solidFill>
              <a:effectLst/>
              <a:latin typeface="+mn-lt"/>
              <a:ea typeface="+mn-ea"/>
              <a:cs typeface="+mn-cs"/>
            </a:rPr>
            <a:t>千円の黒字となっている。また、実質収支から前年度の実質収支を引いた単年度収支は</a:t>
          </a:r>
          <a:r>
            <a:rPr kumimoji="1" lang="en-US" altLang="ja-JP" sz="1100">
              <a:solidFill>
                <a:schemeClr val="dk1"/>
              </a:solidFill>
              <a:effectLst/>
              <a:latin typeface="+mn-lt"/>
              <a:ea typeface="+mn-ea"/>
              <a:cs typeface="+mn-cs"/>
            </a:rPr>
            <a:t>11,384</a:t>
          </a:r>
          <a:r>
            <a:rPr kumimoji="1" lang="ja-JP" altLang="ja-JP"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237,594</a:t>
          </a:r>
          <a:r>
            <a:rPr kumimoji="1" lang="ja-JP" altLang="ja-JP" sz="1100">
              <a:solidFill>
                <a:schemeClr val="dk1"/>
              </a:solidFill>
              <a:effectLst/>
              <a:latin typeface="+mn-lt"/>
              <a:ea typeface="+mn-ea"/>
              <a:cs typeface="+mn-cs"/>
            </a:rPr>
            <a:t>千円となっている。今後は実質収支が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一般会計、工場誘致等特別会計）、公営企業会計（水道事業、下水道事業特別会計、簡易水道事業特別会計）、その他公営事業会計（国民健康保険特別会計、後期高齢者医療特別会計）の全会計において、実質収支額又は、資金不足・剰余額は黒字となっている。</a:t>
          </a:r>
          <a:endParaRPr lang="ja-JP" altLang="ja-JP" sz="1400">
            <a:effectLst/>
          </a:endParaRPr>
        </a:p>
        <a:p>
          <a:r>
            <a:rPr kumimoji="1" lang="ja-JP" altLang="ja-JP" sz="1100">
              <a:solidFill>
                <a:schemeClr val="dk1"/>
              </a:solidFill>
              <a:effectLst/>
              <a:latin typeface="+mn-lt"/>
              <a:ea typeface="+mn-ea"/>
              <a:cs typeface="+mn-cs"/>
            </a:rPr>
            <a:t>　なお、老人保健特別会計については、健康保険法等の一部を改正する法律（平成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号）により平成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日に廃止された。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6188947</v>
      </c>
      <c r="BO4" s="424"/>
      <c r="BP4" s="424"/>
      <c r="BQ4" s="424"/>
      <c r="BR4" s="424"/>
      <c r="BS4" s="424"/>
      <c r="BT4" s="424"/>
      <c r="BU4" s="425"/>
      <c r="BV4" s="423">
        <v>5651051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2.5</v>
      </c>
      <c r="CU4" s="608"/>
      <c r="CV4" s="608"/>
      <c r="CW4" s="608"/>
      <c r="CX4" s="608"/>
      <c r="CY4" s="608"/>
      <c r="CZ4" s="608"/>
      <c r="DA4" s="609"/>
      <c r="DB4" s="607">
        <v>2.2000000000000002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6053830</v>
      </c>
      <c r="BO5" s="429"/>
      <c r="BP5" s="429"/>
      <c r="BQ5" s="429"/>
      <c r="BR5" s="429"/>
      <c r="BS5" s="429"/>
      <c r="BT5" s="429"/>
      <c r="BU5" s="430"/>
      <c r="BV5" s="428">
        <v>5443440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91.5</v>
      </c>
      <c r="CU5" s="399"/>
      <c r="CV5" s="399"/>
      <c r="CW5" s="399"/>
      <c r="CX5" s="399"/>
      <c r="CY5" s="399"/>
      <c r="CZ5" s="399"/>
      <c r="DA5" s="400"/>
      <c r="DB5" s="398">
        <v>85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135117</v>
      </c>
      <c r="BO6" s="429"/>
      <c r="BP6" s="429"/>
      <c r="BQ6" s="429"/>
      <c r="BR6" s="429"/>
      <c r="BS6" s="429"/>
      <c r="BT6" s="429"/>
      <c r="BU6" s="430"/>
      <c r="BV6" s="428">
        <v>207611</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94.9</v>
      </c>
      <c r="CU6" s="582"/>
      <c r="CV6" s="582"/>
      <c r="CW6" s="582"/>
      <c r="CX6" s="582"/>
      <c r="CY6" s="582"/>
      <c r="CZ6" s="582"/>
      <c r="DA6" s="583"/>
      <c r="DB6" s="581">
        <v>89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53574</v>
      </c>
      <c r="BO7" s="429"/>
      <c r="BP7" s="429"/>
      <c r="BQ7" s="429"/>
      <c r="BR7" s="429"/>
      <c r="BS7" s="429"/>
      <c r="BT7" s="429"/>
      <c r="BU7" s="430"/>
      <c r="BV7" s="428">
        <v>137452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3202953</v>
      </c>
      <c r="CU7" s="429"/>
      <c r="CV7" s="429"/>
      <c r="CW7" s="429"/>
      <c r="CX7" s="429"/>
      <c r="CY7" s="429"/>
      <c r="CZ7" s="429"/>
      <c r="DA7" s="430"/>
      <c r="DB7" s="428">
        <v>3167206</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81543</v>
      </c>
      <c r="BO8" s="429"/>
      <c r="BP8" s="429"/>
      <c r="BQ8" s="429"/>
      <c r="BR8" s="429"/>
      <c r="BS8" s="429"/>
      <c r="BT8" s="429"/>
      <c r="BU8" s="430"/>
      <c r="BV8" s="428">
        <v>70159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0.34</v>
      </c>
      <c r="CU8" s="542"/>
      <c r="CV8" s="542"/>
      <c r="CW8" s="542"/>
      <c r="CX8" s="542"/>
      <c r="CY8" s="542"/>
      <c r="CZ8" s="542"/>
      <c r="DA8" s="543"/>
      <c r="DB8" s="541">
        <v>0.34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9926</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102</v>
      </c>
      <c r="AV9" s="486"/>
      <c r="AW9" s="486"/>
      <c r="AX9" s="486"/>
      <c r="AY9" s="408" t="s">
        <v>116</v>
      </c>
      <c r="AZ9" s="409"/>
      <c r="BA9" s="409"/>
      <c r="BB9" s="409"/>
      <c r="BC9" s="409"/>
      <c r="BD9" s="409"/>
      <c r="BE9" s="409"/>
      <c r="BF9" s="409"/>
      <c r="BG9" s="409"/>
      <c r="BH9" s="409"/>
      <c r="BI9" s="409"/>
      <c r="BJ9" s="409"/>
      <c r="BK9" s="409"/>
      <c r="BL9" s="409"/>
      <c r="BM9" s="410"/>
      <c r="BN9" s="428">
        <v>11384</v>
      </c>
      <c r="BO9" s="429"/>
      <c r="BP9" s="429"/>
      <c r="BQ9" s="429"/>
      <c r="BR9" s="429"/>
      <c r="BS9" s="429"/>
      <c r="BT9" s="429"/>
      <c r="BU9" s="430"/>
      <c r="BV9" s="428">
        <v>-9137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15.1</v>
      </c>
      <c r="CU9" s="399"/>
      <c r="CV9" s="399"/>
      <c r="CW9" s="399"/>
      <c r="CX9" s="399"/>
      <c r="CY9" s="399"/>
      <c r="CZ9" s="399"/>
      <c r="DA9" s="400"/>
      <c r="DB9" s="398">
        <v>14.3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10329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109</v>
      </c>
      <c r="AV10" s="486"/>
      <c r="AW10" s="486"/>
      <c r="AX10" s="486"/>
      <c r="AY10" s="408" t="s">
        <v>120</v>
      </c>
      <c r="AZ10" s="409"/>
      <c r="BA10" s="409"/>
      <c r="BB10" s="409"/>
      <c r="BC10" s="409"/>
      <c r="BD10" s="409"/>
      <c r="BE10" s="409"/>
      <c r="BF10" s="409"/>
      <c r="BG10" s="409"/>
      <c r="BH10" s="409"/>
      <c r="BI10" s="409"/>
      <c r="BJ10" s="409"/>
      <c r="BK10" s="409"/>
      <c r="BL10" s="409"/>
      <c r="BM10" s="410"/>
      <c r="BN10" s="428">
        <v>122</v>
      </c>
      <c r="BO10" s="429"/>
      <c r="BP10" s="429"/>
      <c r="BQ10" s="429"/>
      <c r="BR10" s="429"/>
      <c r="BS10" s="429"/>
      <c r="BT10" s="429"/>
      <c r="BU10" s="430"/>
      <c r="BV10" s="428">
        <v>377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9785</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249100</v>
      </c>
      <c r="BO12" s="429"/>
      <c r="BP12" s="429"/>
      <c r="BQ12" s="429"/>
      <c r="BR12" s="429"/>
      <c r="BS12" s="429"/>
      <c r="BT12" s="429"/>
      <c r="BU12" s="430"/>
      <c r="BV12" s="428">
        <v>209500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135</v>
      </c>
      <c r="CU12" s="542"/>
      <c r="CV12" s="542"/>
      <c r="CW12" s="542"/>
      <c r="CX12" s="542"/>
      <c r="CY12" s="542"/>
      <c r="CZ12" s="542"/>
      <c r="DA12" s="543"/>
      <c r="DB12" s="541" t="s">
        <v>135</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9665</v>
      </c>
      <c r="S13" s="532"/>
      <c r="T13" s="532"/>
      <c r="U13" s="532"/>
      <c r="V13" s="533"/>
      <c r="W13" s="519" t="s">
        <v>137</v>
      </c>
      <c r="X13" s="441"/>
      <c r="Y13" s="441"/>
      <c r="Z13" s="441"/>
      <c r="AA13" s="441"/>
      <c r="AB13" s="442"/>
      <c r="AC13" s="404">
        <v>444</v>
      </c>
      <c r="AD13" s="405"/>
      <c r="AE13" s="405"/>
      <c r="AF13" s="405"/>
      <c r="AG13" s="406"/>
      <c r="AH13" s="404">
        <v>457</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-237594</v>
      </c>
      <c r="BO13" s="429"/>
      <c r="BP13" s="429"/>
      <c r="BQ13" s="429"/>
      <c r="BR13" s="429"/>
      <c r="BS13" s="429"/>
      <c r="BT13" s="429"/>
      <c r="BU13" s="430"/>
      <c r="BV13" s="428">
        <v>-218260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10.4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9839</v>
      </c>
      <c r="S14" s="532"/>
      <c r="T14" s="532"/>
      <c r="U14" s="532"/>
      <c r="V14" s="533"/>
      <c r="W14" s="534"/>
      <c r="X14" s="444"/>
      <c r="Y14" s="444"/>
      <c r="Z14" s="444"/>
      <c r="AA14" s="444"/>
      <c r="AB14" s="445"/>
      <c r="AC14" s="524">
        <v>9.3000000000000007</v>
      </c>
      <c r="AD14" s="525"/>
      <c r="AE14" s="525"/>
      <c r="AF14" s="525"/>
      <c r="AG14" s="526"/>
      <c r="AH14" s="524">
        <v>9.1999999999999993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t="s">
        <v>135</v>
      </c>
      <c r="CU14" s="536"/>
      <c r="CV14" s="536"/>
      <c r="CW14" s="536"/>
      <c r="CX14" s="536"/>
      <c r="CY14" s="536"/>
      <c r="CZ14" s="536"/>
      <c r="DA14" s="537"/>
      <c r="DB14" s="535" t="s">
        <v>144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9759</v>
      </c>
      <c r="S15" s="532"/>
      <c r="T15" s="532"/>
      <c r="U15" s="532"/>
      <c r="V15" s="533"/>
      <c r="W15" s="519" t="s">
        <v>146</v>
      </c>
      <c r="X15" s="441"/>
      <c r="Y15" s="441"/>
      <c r="Z15" s="441"/>
      <c r="AA15" s="441"/>
      <c r="AB15" s="442"/>
      <c r="AC15" s="404">
        <v>1374</v>
      </c>
      <c r="AD15" s="405"/>
      <c r="AE15" s="405"/>
      <c r="AF15" s="405"/>
      <c r="AG15" s="406"/>
      <c r="AH15" s="404">
        <v>1508</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954628</v>
      </c>
      <c r="BO15" s="424"/>
      <c r="BP15" s="424"/>
      <c r="BQ15" s="424"/>
      <c r="BR15" s="424"/>
      <c r="BS15" s="424"/>
      <c r="BT15" s="424"/>
      <c r="BU15" s="425"/>
      <c r="BV15" s="423">
        <v>966279</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28.7</v>
      </c>
      <c r="AD16" s="525"/>
      <c r="AE16" s="525"/>
      <c r="AF16" s="525"/>
      <c r="AG16" s="526"/>
      <c r="AH16" s="524">
        <v>30.4</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2849528</v>
      </c>
      <c r="BO16" s="429"/>
      <c r="BP16" s="429"/>
      <c r="BQ16" s="429"/>
      <c r="BR16" s="429"/>
      <c r="BS16" s="429"/>
      <c r="BT16" s="429"/>
      <c r="BU16" s="430"/>
      <c r="BV16" s="428">
        <v>2773701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2971</v>
      </c>
      <c r="AD17" s="405"/>
      <c r="AE17" s="405"/>
      <c r="AF17" s="405"/>
      <c r="AG17" s="406"/>
      <c r="AH17" s="404">
        <v>2988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1193555</v>
      </c>
      <c r="BO17" s="429"/>
      <c r="BP17" s="429"/>
      <c r="BQ17" s="429"/>
      <c r="BR17" s="429"/>
      <c r="BS17" s="429"/>
      <c r="BT17" s="429"/>
      <c r="BU17" s="430"/>
      <c r="BV17" s="428">
        <v>1210796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40.159999999999997</v>
      </c>
      <c r="M18" s="493"/>
      <c r="N18" s="493"/>
      <c r="O18" s="493"/>
      <c r="P18" s="493"/>
      <c r="Q18" s="493"/>
      <c r="R18" s="494"/>
      <c r="S18" s="494"/>
      <c r="T18" s="494"/>
      <c r="U18" s="494"/>
      <c r="V18" s="495"/>
      <c r="W18" s="509"/>
      <c r="X18" s="510"/>
      <c r="Y18" s="510"/>
      <c r="Z18" s="510"/>
      <c r="AA18" s="510"/>
      <c r="AB18" s="520"/>
      <c r="AC18" s="392">
        <v>62</v>
      </c>
      <c r="AD18" s="393"/>
      <c r="AE18" s="393"/>
      <c r="AF18" s="393"/>
      <c r="AG18" s="496"/>
      <c r="AH18" s="392">
        <v>60.3</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2978647</v>
      </c>
      <c r="BO18" s="429"/>
      <c r="BP18" s="429"/>
      <c r="BQ18" s="429"/>
      <c r="BR18" s="429"/>
      <c r="BS18" s="429"/>
      <c r="BT18" s="429"/>
      <c r="BU18" s="430"/>
      <c r="BV18" s="428">
        <v>2711862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247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3840683</v>
      </c>
      <c r="BO19" s="429"/>
      <c r="BP19" s="429"/>
      <c r="BQ19" s="429"/>
      <c r="BR19" s="429"/>
      <c r="BS19" s="429"/>
      <c r="BT19" s="429"/>
      <c r="BU19" s="430"/>
      <c r="BV19" s="428">
        <v>3678271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3518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5180667</v>
      </c>
      <c r="BO23" s="429"/>
      <c r="BP23" s="429"/>
      <c r="BQ23" s="429"/>
      <c r="BR23" s="429"/>
      <c r="BS23" s="429"/>
      <c r="BT23" s="429"/>
      <c r="BU23" s="430"/>
      <c r="BV23" s="428">
        <v>4958615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6875</v>
      </c>
      <c r="R24" s="405"/>
      <c r="S24" s="405"/>
      <c r="T24" s="405"/>
      <c r="U24" s="405"/>
      <c r="V24" s="406"/>
      <c r="W24" s="470"/>
      <c r="X24" s="461"/>
      <c r="Y24" s="462"/>
      <c r="Z24" s="401" t="s">
        <v>170</v>
      </c>
      <c r="AA24" s="402"/>
      <c r="AB24" s="402"/>
      <c r="AC24" s="402"/>
      <c r="AD24" s="402"/>
      <c r="AE24" s="402"/>
      <c r="AF24" s="402"/>
      <c r="AG24" s="403"/>
      <c r="AH24" s="404">
        <v>100</v>
      </c>
      <c r="AI24" s="405"/>
      <c r="AJ24" s="405"/>
      <c r="AK24" s="405"/>
      <c r="AL24" s="406"/>
      <c r="AM24" s="404">
        <v>284700</v>
      </c>
      <c r="AN24" s="405"/>
      <c r="AO24" s="405"/>
      <c r="AP24" s="405"/>
      <c r="AQ24" s="405"/>
      <c r="AR24" s="406"/>
      <c r="AS24" s="404">
        <v>2847</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1427539</v>
      </c>
      <c r="BO24" s="429"/>
      <c r="BP24" s="429"/>
      <c r="BQ24" s="429"/>
      <c r="BR24" s="429"/>
      <c r="BS24" s="429"/>
      <c r="BT24" s="429"/>
      <c r="BU24" s="430"/>
      <c r="BV24" s="428">
        <v>1535375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5783</v>
      </c>
      <c r="R25" s="405"/>
      <c r="S25" s="405"/>
      <c r="T25" s="405"/>
      <c r="U25" s="405"/>
      <c r="V25" s="406"/>
      <c r="W25" s="470"/>
      <c r="X25" s="461"/>
      <c r="Y25" s="462"/>
      <c r="Z25" s="401" t="s">
        <v>173</v>
      </c>
      <c r="AA25" s="402"/>
      <c r="AB25" s="402"/>
      <c r="AC25" s="402"/>
      <c r="AD25" s="402"/>
      <c r="AE25" s="402"/>
      <c r="AF25" s="402"/>
      <c r="AG25" s="403"/>
      <c r="AH25" s="404" t="s">
        <v>144</v>
      </c>
      <c r="AI25" s="405"/>
      <c r="AJ25" s="405"/>
      <c r="AK25" s="405"/>
      <c r="AL25" s="406"/>
      <c r="AM25" s="404" t="s">
        <v>174</v>
      </c>
      <c r="AN25" s="405"/>
      <c r="AO25" s="405"/>
      <c r="AP25" s="405"/>
      <c r="AQ25" s="405"/>
      <c r="AR25" s="406"/>
      <c r="AS25" s="404" t="s">
        <v>135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188513</v>
      </c>
      <c r="BO25" s="424"/>
      <c r="BP25" s="424"/>
      <c r="BQ25" s="424"/>
      <c r="BR25" s="424"/>
      <c r="BS25" s="424"/>
      <c r="BT25" s="424"/>
      <c r="BU25" s="425"/>
      <c r="BV25" s="423">
        <v>241146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5264</v>
      </c>
      <c r="R26" s="405"/>
      <c r="S26" s="405"/>
      <c r="T26" s="405"/>
      <c r="U26" s="405"/>
      <c r="V26" s="406"/>
      <c r="W26" s="470"/>
      <c r="X26" s="461"/>
      <c r="Y26" s="462"/>
      <c r="Z26" s="401" t="s">
        <v>177</v>
      </c>
      <c r="AA26" s="483"/>
      <c r="AB26" s="483"/>
      <c r="AC26" s="483"/>
      <c r="AD26" s="483"/>
      <c r="AE26" s="483"/>
      <c r="AF26" s="483"/>
      <c r="AG26" s="484"/>
      <c r="AH26" s="404" t="s">
        <v>144</v>
      </c>
      <c r="AI26" s="405"/>
      <c r="AJ26" s="405"/>
      <c r="AK26" s="405"/>
      <c r="AL26" s="406"/>
      <c r="AM26" s="404" t="s">
        <v>174</v>
      </c>
      <c r="AN26" s="405"/>
      <c r="AO26" s="405"/>
      <c r="AP26" s="405"/>
      <c r="AQ26" s="405"/>
      <c r="AR26" s="406"/>
      <c r="AS26" s="404" t="s">
        <v>144</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2841</v>
      </c>
      <c r="R27" s="405"/>
      <c r="S27" s="405"/>
      <c r="T27" s="405"/>
      <c r="U27" s="405"/>
      <c r="V27" s="406"/>
      <c r="W27" s="470"/>
      <c r="X27" s="461"/>
      <c r="Y27" s="462"/>
      <c r="Z27" s="401" t="s">
        <v>180</v>
      </c>
      <c r="AA27" s="402"/>
      <c r="AB27" s="402"/>
      <c r="AC27" s="402"/>
      <c r="AD27" s="402"/>
      <c r="AE27" s="402"/>
      <c r="AF27" s="402"/>
      <c r="AG27" s="403"/>
      <c r="AH27" s="404" t="s">
        <v>174</v>
      </c>
      <c r="AI27" s="405"/>
      <c r="AJ27" s="405"/>
      <c r="AK27" s="405"/>
      <c r="AL27" s="406"/>
      <c r="AM27" s="404" t="s">
        <v>135</v>
      </c>
      <c r="AN27" s="405"/>
      <c r="AO27" s="405"/>
      <c r="AP27" s="405"/>
      <c r="AQ27" s="405"/>
      <c r="AR27" s="406"/>
      <c r="AS27" s="404" t="s">
        <v>174</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144</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2094</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135</v>
      </c>
      <c r="AN28" s="405"/>
      <c r="AO28" s="405"/>
      <c r="AP28" s="405"/>
      <c r="AQ28" s="405"/>
      <c r="AR28" s="406"/>
      <c r="AS28" s="404" t="s">
        <v>144</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442464</v>
      </c>
      <c r="BO28" s="424"/>
      <c r="BP28" s="424"/>
      <c r="BQ28" s="424"/>
      <c r="BR28" s="424"/>
      <c r="BS28" s="424"/>
      <c r="BT28" s="424"/>
      <c r="BU28" s="425"/>
      <c r="BV28" s="423">
        <v>659342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10</v>
      </c>
      <c r="M29" s="405"/>
      <c r="N29" s="405"/>
      <c r="O29" s="405"/>
      <c r="P29" s="406"/>
      <c r="Q29" s="404">
        <v>1894</v>
      </c>
      <c r="R29" s="405"/>
      <c r="S29" s="405"/>
      <c r="T29" s="405"/>
      <c r="U29" s="405"/>
      <c r="V29" s="406"/>
      <c r="W29" s="471"/>
      <c r="X29" s="472"/>
      <c r="Y29" s="473"/>
      <c r="Z29" s="401" t="s">
        <v>186</v>
      </c>
      <c r="AA29" s="402"/>
      <c r="AB29" s="402"/>
      <c r="AC29" s="402"/>
      <c r="AD29" s="402"/>
      <c r="AE29" s="402"/>
      <c r="AF29" s="402"/>
      <c r="AG29" s="403"/>
      <c r="AH29" s="404">
        <v>100</v>
      </c>
      <c r="AI29" s="405"/>
      <c r="AJ29" s="405"/>
      <c r="AK29" s="405"/>
      <c r="AL29" s="406"/>
      <c r="AM29" s="404">
        <v>284700</v>
      </c>
      <c r="AN29" s="405"/>
      <c r="AO29" s="405"/>
      <c r="AP29" s="405"/>
      <c r="AQ29" s="405"/>
      <c r="AR29" s="406"/>
      <c r="AS29" s="404">
        <v>2847</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115001</v>
      </c>
      <c r="BO29" s="429"/>
      <c r="BP29" s="429"/>
      <c r="BQ29" s="429"/>
      <c r="BR29" s="429"/>
      <c r="BS29" s="429"/>
      <c r="BT29" s="429"/>
      <c r="BU29" s="430"/>
      <c r="BV29" s="428">
        <v>115001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95.6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562716</v>
      </c>
      <c r="BO30" s="432"/>
      <c r="BP30" s="432"/>
      <c r="BQ30" s="432"/>
      <c r="BR30" s="432"/>
      <c r="BS30" s="432"/>
      <c r="BT30" s="432"/>
      <c r="BU30" s="433"/>
      <c r="BV30" s="431">
        <v>840314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197</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北アルプス広域連合</v>
      </c>
      <c r="BZ34" s="386"/>
      <c r="CA34" s="386"/>
      <c r="CB34" s="386"/>
      <c r="CC34" s="386"/>
      <c r="CD34" s="386"/>
      <c r="CE34" s="386"/>
      <c r="CF34" s="386"/>
      <c r="CG34" s="386"/>
      <c r="CH34" s="386"/>
      <c r="CI34" s="386"/>
      <c r="CJ34" s="386"/>
      <c r="CK34" s="386"/>
      <c r="CL34" s="386"/>
      <c r="CM34" s="386"/>
      <c r="CN34" s="214"/>
      <c r="CO34" s="387">
        <f>IF(CQ34="","",MAX(C34:D43,U34:V43,AM34:AN43,BE34:BF43,BW34:BX43)+1)</f>
        <v>18</v>
      </c>
      <c r="CP34" s="387"/>
      <c r="CQ34" s="386" t="str">
        <f>IF('各会計、関係団体の財政状況及び健全化判断比率'!BS7="","",'各会計、関係団体の財政状況及び健全化判断比率'!BS7)</f>
        <v>池田町土地開発公社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工場誘致等特別会計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IF('各会計、関係団体の財政状況及び健全化判断比率'!B32="","",'各会計、関係団体の財政状況及び健全化判断比率'!B32)</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（ふるさと市町村圏事業特別会計）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（介護老人保健施設事業特別会計）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（介護保険事業特別会計）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（平日夜間救急医療事業特別会計）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長野県市町村自治振興組合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長野県後期高齢者医療広域連合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（後期高齢者医療事業特別会計）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8PAElWJ86TlCr23G+4/s2ay3uaMTUzYnRNbiqoR7xE0A0A38WdT47kGZDkmKd30fxlfCu/e2FlPTNAF2SZAwg==" saltValue="2+Dhm8ncGUw6Ljt0NLNu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W6" sqref="W6:AB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09" t="s">
        <v>565</v>
      </c>
      <c r="D34" s="1209"/>
      <c r="E34" s="1210"/>
      <c r="F34" s="32">
        <v>24.45</v>
      </c>
      <c r="G34" s="33">
        <v>25.92</v>
      </c>
      <c r="H34" s="33">
        <v>23.28</v>
      </c>
      <c r="I34" s="33">
        <v>21.22</v>
      </c>
      <c r="J34" s="34">
        <v>20.47</v>
      </c>
      <c r="K34" s="22"/>
      <c r="L34" s="22"/>
      <c r="M34" s="22"/>
      <c r="N34" s="22"/>
      <c r="O34" s="22"/>
      <c r="P34" s="22"/>
    </row>
    <row r="35" spans="1:16" ht="39" customHeight="1" x14ac:dyDescent="0.15">
      <c r="A35" s="22"/>
      <c r="B35" s="35"/>
      <c r="C35" s="1203" t="s">
        <v>566</v>
      </c>
      <c r="D35" s="1204"/>
      <c r="E35" s="1205"/>
      <c r="F35" s="36">
        <v>3</v>
      </c>
      <c r="G35" s="37">
        <v>0.04</v>
      </c>
      <c r="H35" s="37">
        <v>2.5299999999999998</v>
      </c>
      <c r="I35" s="37">
        <v>2.02</v>
      </c>
      <c r="J35" s="38">
        <v>2.35</v>
      </c>
      <c r="K35" s="22"/>
      <c r="L35" s="22"/>
      <c r="M35" s="22"/>
      <c r="N35" s="22"/>
      <c r="O35" s="22"/>
      <c r="P35" s="22"/>
    </row>
    <row r="36" spans="1:16" ht="39" customHeight="1" x14ac:dyDescent="0.15">
      <c r="A36" s="22"/>
      <c r="B36" s="35"/>
      <c r="C36" s="1203" t="s">
        <v>567</v>
      </c>
      <c r="D36" s="1204"/>
      <c r="E36" s="1205"/>
      <c r="F36" s="36">
        <v>0.03</v>
      </c>
      <c r="G36" s="37">
        <v>0.04</v>
      </c>
      <c r="H36" s="37" t="s">
        <v>568</v>
      </c>
      <c r="I36" s="37">
        <v>0.04</v>
      </c>
      <c r="J36" s="38">
        <v>0.25</v>
      </c>
      <c r="K36" s="22"/>
      <c r="L36" s="22"/>
      <c r="M36" s="22"/>
      <c r="N36" s="22"/>
      <c r="O36" s="22"/>
      <c r="P36" s="22"/>
    </row>
    <row r="37" spans="1:16" ht="39" customHeight="1" x14ac:dyDescent="0.15">
      <c r="A37" s="22"/>
      <c r="B37" s="35"/>
      <c r="C37" s="1203" t="s">
        <v>569</v>
      </c>
      <c r="D37" s="1204"/>
      <c r="E37" s="1205"/>
      <c r="F37" s="36">
        <v>0.19</v>
      </c>
      <c r="G37" s="37">
        <v>0.19</v>
      </c>
      <c r="H37" s="37">
        <v>0.19</v>
      </c>
      <c r="I37" s="37">
        <v>0.19</v>
      </c>
      <c r="J37" s="38">
        <v>0.18</v>
      </c>
      <c r="K37" s="22"/>
      <c r="L37" s="22"/>
      <c r="M37" s="22"/>
      <c r="N37" s="22"/>
      <c r="O37" s="22"/>
      <c r="P37" s="22"/>
    </row>
    <row r="38" spans="1:16" ht="39" customHeight="1" x14ac:dyDescent="0.15">
      <c r="A38" s="22"/>
      <c r="B38" s="35"/>
      <c r="C38" s="1203" t="s">
        <v>570</v>
      </c>
      <c r="D38" s="1204"/>
      <c r="E38" s="1205"/>
      <c r="F38" s="36">
        <v>4.09</v>
      </c>
      <c r="G38" s="37">
        <v>2.4300000000000002</v>
      </c>
      <c r="H38" s="37">
        <v>1.75</v>
      </c>
      <c r="I38" s="37">
        <v>0.5</v>
      </c>
      <c r="J38" s="38">
        <v>0.16</v>
      </c>
      <c r="K38" s="22"/>
      <c r="L38" s="22"/>
      <c r="M38" s="22"/>
      <c r="N38" s="22"/>
      <c r="O38" s="22"/>
      <c r="P38" s="22"/>
    </row>
    <row r="39" spans="1:16" ht="39" customHeight="1" x14ac:dyDescent="0.15">
      <c r="A39" s="22"/>
      <c r="B39" s="35"/>
      <c r="C39" s="1203" t="s">
        <v>571</v>
      </c>
      <c r="D39" s="1204"/>
      <c r="E39" s="1205"/>
      <c r="F39" s="36">
        <v>0.15</v>
      </c>
      <c r="G39" s="37">
        <v>0.18</v>
      </c>
      <c r="H39" s="37" t="s">
        <v>572</v>
      </c>
      <c r="I39" s="37">
        <v>0</v>
      </c>
      <c r="J39" s="38">
        <v>0</v>
      </c>
      <c r="K39" s="22"/>
      <c r="L39" s="22"/>
      <c r="M39" s="22"/>
      <c r="N39" s="22"/>
      <c r="O39" s="22"/>
      <c r="P39" s="22"/>
    </row>
    <row r="40" spans="1:16" ht="39" customHeight="1" x14ac:dyDescent="0.15">
      <c r="A40" s="22"/>
      <c r="B40" s="35"/>
      <c r="C40" s="1203" t="s">
        <v>573</v>
      </c>
      <c r="D40" s="1204"/>
      <c r="E40" s="1205"/>
      <c r="F40" s="36">
        <v>0.01</v>
      </c>
      <c r="G40" s="37">
        <v>0</v>
      </c>
      <c r="H40" s="37">
        <v>0.02</v>
      </c>
      <c r="I40" s="37">
        <v>0.03</v>
      </c>
      <c r="J40" s="38">
        <v>0</v>
      </c>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574</v>
      </c>
      <c r="D42" s="1204"/>
      <c r="E42" s="1205"/>
      <c r="F42" s="36" t="s">
        <v>515</v>
      </c>
      <c r="G42" s="37" t="s">
        <v>515</v>
      </c>
      <c r="H42" s="37" t="s">
        <v>515</v>
      </c>
      <c r="I42" s="37" t="s">
        <v>515</v>
      </c>
      <c r="J42" s="38" t="s">
        <v>515</v>
      </c>
      <c r="K42" s="22"/>
      <c r="L42" s="22"/>
      <c r="M42" s="22"/>
      <c r="N42" s="22"/>
      <c r="O42" s="22"/>
      <c r="P42" s="22"/>
    </row>
    <row r="43" spans="1:16" ht="39" customHeight="1" thickBot="1" x14ac:dyDescent="0.2">
      <c r="A43" s="22"/>
      <c r="B43" s="40"/>
      <c r="C43" s="1206" t="s">
        <v>575</v>
      </c>
      <c r="D43" s="1207"/>
      <c r="E43" s="1208"/>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sEdnl1HeK2sTlVN8VxhhR9BTOkk4PJKr//pZyx+Yp1QSPtERSZujbPMCLyXY8QfBxyzglpNBwA1Jq4vApJZFQ==" saltValue="L6yGU2C+AfYpGtjudbwn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438</v>
      </c>
      <c r="L45" s="60">
        <v>493</v>
      </c>
      <c r="M45" s="60">
        <v>521</v>
      </c>
      <c r="N45" s="60">
        <v>525</v>
      </c>
      <c r="O45" s="61">
        <v>581</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515</v>
      </c>
      <c r="L46" s="64" t="s">
        <v>515</v>
      </c>
      <c r="M46" s="64" t="s">
        <v>515</v>
      </c>
      <c r="N46" s="64" t="s">
        <v>515</v>
      </c>
      <c r="O46" s="65" t="s">
        <v>515</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515</v>
      </c>
      <c r="L47" s="64" t="s">
        <v>515</v>
      </c>
      <c r="M47" s="64" t="s">
        <v>515</v>
      </c>
      <c r="N47" s="64" t="s">
        <v>515</v>
      </c>
      <c r="O47" s="65" t="s">
        <v>515</v>
      </c>
      <c r="P47" s="48"/>
      <c r="Q47" s="48"/>
      <c r="R47" s="48"/>
      <c r="S47" s="48"/>
      <c r="T47" s="48"/>
      <c r="U47" s="48"/>
    </row>
    <row r="48" spans="1:21" ht="30.75" customHeight="1" x14ac:dyDescent="0.15">
      <c r="A48" s="48"/>
      <c r="B48" s="1231"/>
      <c r="C48" s="1232"/>
      <c r="D48" s="62"/>
      <c r="E48" s="1213" t="s">
        <v>15</v>
      </c>
      <c r="F48" s="1213"/>
      <c r="G48" s="1213"/>
      <c r="H48" s="1213"/>
      <c r="I48" s="1213"/>
      <c r="J48" s="1214"/>
      <c r="K48" s="63">
        <v>197</v>
      </c>
      <c r="L48" s="64">
        <v>199</v>
      </c>
      <c r="M48" s="64">
        <v>202</v>
      </c>
      <c r="N48" s="64">
        <v>185</v>
      </c>
      <c r="O48" s="65">
        <v>255</v>
      </c>
      <c r="P48" s="48"/>
      <c r="Q48" s="48"/>
      <c r="R48" s="48"/>
      <c r="S48" s="48"/>
      <c r="T48" s="48"/>
      <c r="U48" s="48"/>
    </row>
    <row r="49" spans="1:21" ht="30.75" customHeight="1" x14ac:dyDescent="0.15">
      <c r="A49" s="48"/>
      <c r="B49" s="1231"/>
      <c r="C49" s="1232"/>
      <c r="D49" s="62"/>
      <c r="E49" s="1213" t="s">
        <v>16</v>
      </c>
      <c r="F49" s="1213"/>
      <c r="G49" s="1213"/>
      <c r="H49" s="1213"/>
      <c r="I49" s="1213"/>
      <c r="J49" s="1214"/>
      <c r="K49" s="63">
        <v>26</v>
      </c>
      <c r="L49" s="64">
        <v>40</v>
      </c>
      <c r="M49" s="64">
        <v>39</v>
      </c>
      <c r="N49" s="64">
        <v>37</v>
      </c>
      <c r="O49" s="65">
        <v>39</v>
      </c>
      <c r="P49" s="48"/>
      <c r="Q49" s="48"/>
      <c r="R49" s="48"/>
      <c r="S49" s="48"/>
      <c r="T49" s="48"/>
      <c r="U49" s="48"/>
    </row>
    <row r="50" spans="1:21" ht="30.75" customHeight="1" x14ac:dyDescent="0.15">
      <c r="A50" s="48"/>
      <c r="B50" s="1231"/>
      <c r="C50" s="1232"/>
      <c r="D50" s="62"/>
      <c r="E50" s="1213" t="s">
        <v>17</v>
      </c>
      <c r="F50" s="1213"/>
      <c r="G50" s="1213"/>
      <c r="H50" s="1213"/>
      <c r="I50" s="1213"/>
      <c r="J50" s="1214"/>
      <c r="K50" s="63">
        <v>24</v>
      </c>
      <c r="L50" s="64">
        <v>23</v>
      </c>
      <c r="M50" s="64">
        <v>43</v>
      </c>
      <c r="N50" s="64">
        <v>22</v>
      </c>
      <c r="O50" s="65">
        <v>20</v>
      </c>
      <c r="P50" s="48"/>
      <c r="Q50" s="48"/>
      <c r="R50" s="48"/>
      <c r="S50" s="48"/>
      <c r="T50" s="48"/>
      <c r="U50" s="48"/>
    </row>
    <row r="51" spans="1:21" ht="30.75" customHeight="1" x14ac:dyDescent="0.15">
      <c r="A51" s="48"/>
      <c r="B51" s="1233"/>
      <c r="C51" s="1234"/>
      <c r="D51" s="66"/>
      <c r="E51" s="1213" t="s">
        <v>18</v>
      </c>
      <c r="F51" s="1213"/>
      <c r="G51" s="1213"/>
      <c r="H51" s="1213"/>
      <c r="I51" s="1213"/>
      <c r="J51" s="1214"/>
      <c r="K51" s="63" t="s">
        <v>515</v>
      </c>
      <c r="L51" s="64" t="s">
        <v>515</v>
      </c>
      <c r="M51" s="64" t="s">
        <v>515</v>
      </c>
      <c r="N51" s="64" t="s">
        <v>515</v>
      </c>
      <c r="O51" s="65">
        <v>0</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546</v>
      </c>
      <c r="L52" s="64">
        <v>499</v>
      </c>
      <c r="M52" s="64">
        <v>496</v>
      </c>
      <c r="N52" s="64">
        <v>504</v>
      </c>
      <c r="O52" s="65">
        <v>517</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139</v>
      </c>
      <c r="L53" s="69">
        <v>256</v>
      </c>
      <c r="M53" s="69">
        <v>309</v>
      </c>
      <c r="N53" s="69">
        <v>265</v>
      </c>
      <c r="O53" s="70">
        <v>378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19" t="s">
        <v>25</v>
      </c>
      <c r="C57" s="1220"/>
      <c r="D57" s="1223" t="s">
        <v>26</v>
      </c>
      <c r="E57" s="1224"/>
      <c r="F57" s="1224"/>
      <c r="G57" s="1224"/>
      <c r="H57" s="1224"/>
      <c r="I57" s="1224"/>
      <c r="J57" s="1225"/>
      <c r="K57" s="83"/>
      <c r="L57" s="84"/>
      <c r="M57" s="84"/>
      <c r="N57" s="84"/>
      <c r="O57" s="85"/>
    </row>
    <row r="58" spans="1:21" ht="31.5" customHeight="1" thickBot="1" x14ac:dyDescent="0.2">
      <c r="B58" s="1221"/>
      <c r="C58" s="1222"/>
      <c r="D58" s="1226" t="s">
        <v>27</v>
      </c>
      <c r="E58" s="1227"/>
      <c r="F58" s="1227"/>
      <c r="G58" s="1227"/>
      <c r="H58" s="1227"/>
      <c r="I58" s="1227"/>
      <c r="J58" s="122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cZWiL7wfu4oqK9PqRP44rbHLyqLBu6hItRgP1eTp/y0CfafUET5ZG8geCBear3fBRhHJXI776vJBEzqwCcOA==" saltValue="ilvxF2ek2FqGM5pGn+sM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A2" sqref="A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9" t="s">
        <v>30</v>
      </c>
      <c r="C41" s="1250"/>
      <c r="D41" s="102"/>
      <c r="E41" s="1251" t="s">
        <v>31</v>
      </c>
      <c r="F41" s="1251"/>
      <c r="G41" s="1251"/>
      <c r="H41" s="1252"/>
      <c r="I41" s="103">
        <v>4739</v>
      </c>
      <c r="J41" s="104">
        <v>4773</v>
      </c>
      <c r="K41" s="104">
        <v>4890</v>
      </c>
      <c r="L41" s="104">
        <v>4964</v>
      </c>
      <c r="M41" s="105">
        <v>5181</v>
      </c>
    </row>
    <row r="42" spans="2:13" ht="27.75" customHeight="1" x14ac:dyDescent="0.15">
      <c r="B42" s="1239"/>
      <c r="C42" s="1240"/>
      <c r="D42" s="106"/>
      <c r="E42" s="1243" t="s">
        <v>32</v>
      </c>
      <c r="F42" s="1243"/>
      <c r="G42" s="1243"/>
      <c r="H42" s="1244"/>
      <c r="I42" s="107">
        <v>438</v>
      </c>
      <c r="J42" s="108">
        <v>850</v>
      </c>
      <c r="K42" s="108">
        <v>289</v>
      </c>
      <c r="L42" s="108">
        <v>55</v>
      </c>
      <c r="M42" s="109">
        <v>43</v>
      </c>
    </row>
    <row r="43" spans="2:13" ht="27.75" customHeight="1" x14ac:dyDescent="0.15">
      <c r="B43" s="1239"/>
      <c r="C43" s="1240"/>
      <c r="D43" s="106"/>
      <c r="E43" s="1243" t="s">
        <v>33</v>
      </c>
      <c r="F43" s="1243"/>
      <c r="G43" s="1243"/>
      <c r="H43" s="1244"/>
      <c r="I43" s="107">
        <v>941</v>
      </c>
      <c r="J43" s="108">
        <v>871</v>
      </c>
      <c r="K43" s="108">
        <v>813</v>
      </c>
      <c r="L43" s="108">
        <v>541</v>
      </c>
      <c r="M43" s="109">
        <v>418</v>
      </c>
    </row>
    <row r="44" spans="2:13" ht="27.75" customHeight="1" x14ac:dyDescent="0.15">
      <c r="B44" s="1239"/>
      <c r="C44" s="1240"/>
      <c r="D44" s="106"/>
      <c r="E44" s="1243" t="s">
        <v>34</v>
      </c>
      <c r="F44" s="1243"/>
      <c r="G44" s="1243"/>
      <c r="H44" s="1244"/>
      <c r="I44" s="107">
        <v>379</v>
      </c>
      <c r="J44" s="108">
        <v>346</v>
      </c>
      <c r="K44" s="108">
        <v>312</v>
      </c>
      <c r="L44" s="108">
        <v>200</v>
      </c>
      <c r="M44" s="109">
        <v>180</v>
      </c>
    </row>
    <row r="45" spans="2:13" ht="27.75" customHeight="1" x14ac:dyDescent="0.15">
      <c r="B45" s="1239"/>
      <c r="C45" s="1240"/>
      <c r="D45" s="106"/>
      <c r="E45" s="1243" t="s">
        <v>35</v>
      </c>
      <c r="F45" s="1243"/>
      <c r="G45" s="1243"/>
      <c r="H45" s="1244"/>
      <c r="I45" s="107">
        <v>766</v>
      </c>
      <c r="J45" s="108">
        <v>730</v>
      </c>
      <c r="K45" s="108">
        <v>735</v>
      </c>
      <c r="L45" s="108">
        <v>717</v>
      </c>
      <c r="M45" s="109">
        <v>705</v>
      </c>
    </row>
    <row r="46" spans="2:13" ht="27.75" customHeight="1" x14ac:dyDescent="0.15">
      <c r="B46" s="1239"/>
      <c r="C46" s="1240"/>
      <c r="D46" s="110"/>
      <c r="E46" s="1243" t="s">
        <v>36</v>
      </c>
      <c r="F46" s="1243"/>
      <c r="G46" s="1243"/>
      <c r="H46" s="1244"/>
      <c r="I46" s="107" t="s">
        <v>515</v>
      </c>
      <c r="J46" s="108" t="s">
        <v>515</v>
      </c>
      <c r="K46" s="108" t="s">
        <v>515</v>
      </c>
      <c r="L46" s="108" t="s">
        <v>515</v>
      </c>
      <c r="M46" s="109" t="s">
        <v>515</v>
      </c>
    </row>
    <row r="47" spans="2:13" ht="27.75" customHeight="1" x14ac:dyDescent="0.15">
      <c r="B47" s="1239"/>
      <c r="C47" s="1240"/>
      <c r="D47" s="111"/>
      <c r="E47" s="1253" t="s">
        <v>37</v>
      </c>
      <c r="F47" s="1254"/>
      <c r="G47" s="1254"/>
      <c r="H47" s="1255"/>
      <c r="I47" s="107" t="s">
        <v>515</v>
      </c>
      <c r="J47" s="108" t="s">
        <v>515</v>
      </c>
      <c r="K47" s="108" t="s">
        <v>515</v>
      </c>
      <c r="L47" s="108" t="s">
        <v>515</v>
      </c>
      <c r="M47" s="109" t="s">
        <v>515</v>
      </c>
    </row>
    <row r="48" spans="2:13" ht="27.75" customHeight="1" x14ac:dyDescent="0.15">
      <c r="B48" s="1239"/>
      <c r="C48" s="1240"/>
      <c r="D48" s="106"/>
      <c r="E48" s="1243" t="s">
        <v>38</v>
      </c>
      <c r="F48" s="1243"/>
      <c r="G48" s="1243"/>
      <c r="H48" s="1244"/>
      <c r="I48" s="107" t="s">
        <v>515</v>
      </c>
      <c r="J48" s="108" t="s">
        <v>515</v>
      </c>
      <c r="K48" s="108" t="s">
        <v>515</v>
      </c>
      <c r="L48" s="108" t="s">
        <v>515</v>
      </c>
      <c r="M48" s="109" t="s">
        <v>515</v>
      </c>
    </row>
    <row r="49" spans="2:13" ht="27.75" customHeight="1" x14ac:dyDescent="0.15">
      <c r="B49" s="1241"/>
      <c r="C49" s="1242"/>
      <c r="D49" s="106"/>
      <c r="E49" s="1243" t="s">
        <v>39</v>
      </c>
      <c r="F49" s="1243"/>
      <c r="G49" s="1243"/>
      <c r="H49" s="1244"/>
      <c r="I49" s="107" t="s">
        <v>515</v>
      </c>
      <c r="J49" s="108" t="s">
        <v>515</v>
      </c>
      <c r="K49" s="108" t="s">
        <v>515</v>
      </c>
      <c r="L49" s="108" t="s">
        <v>515</v>
      </c>
      <c r="M49" s="109" t="s">
        <v>515</v>
      </c>
    </row>
    <row r="50" spans="2:13" ht="27.75" customHeight="1" x14ac:dyDescent="0.15">
      <c r="B50" s="1237" t="s">
        <v>40</v>
      </c>
      <c r="C50" s="1238"/>
      <c r="D50" s="112"/>
      <c r="E50" s="1243" t="s">
        <v>41</v>
      </c>
      <c r="F50" s="1243"/>
      <c r="G50" s="1243"/>
      <c r="H50" s="1244"/>
      <c r="I50" s="107">
        <v>2199</v>
      </c>
      <c r="J50" s="108">
        <v>2257</v>
      </c>
      <c r="K50" s="108">
        <v>2223</v>
      </c>
      <c r="L50" s="108">
        <v>1832</v>
      </c>
      <c r="M50" s="109">
        <v>1342</v>
      </c>
    </row>
    <row r="51" spans="2:13" ht="27.75" customHeight="1" x14ac:dyDescent="0.15">
      <c r="B51" s="1239"/>
      <c r="C51" s="1240"/>
      <c r="D51" s="106"/>
      <c r="E51" s="1243" t="s">
        <v>42</v>
      </c>
      <c r="F51" s="1243"/>
      <c r="G51" s="1243"/>
      <c r="H51" s="1244"/>
      <c r="I51" s="107">
        <v>11</v>
      </c>
      <c r="J51" s="108">
        <v>3</v>
      </c>
      <c r="K51" s="108">
        <v>2</v>
      </c>
      <c r="L51" s="108" t="s">
        <v>515</v>
      </c>
      <c r="M51" s="109" t="s">
        <v>515</v>
      </c>
    </row>
    <row r="52" spans="2:13" ht="27.75" customHeight="1" x14ac:dyDescent="0.15">
      <c r="B52" s="1241"/>
      <c r="C52" s="1242"/>
      <c r="D52" s="106"/>
      <c r="E52" s="1243" t="s">
        <v>43</v>
      </c>
      <c r="F52" s="1243"/>
      <c r="G52" s="1243"/>
      <c r="H52" s="1244"/>
      <c r="I52" s="107">
        <v>6868</v>
      </c>
      <c r="J52" s="108">
        <v>7049</v>
      </c>
      <c r="K52" s="108">
        <v>6412</v>
      </c>
      <c r="L52" s="108">
        <v>6323</v>
      </c>
      <c r="M52" s="109">
        <v>6120</v>
      </c>
    </row>
    <row r="53" spans="2:13" ht="27.75" customHeight="1" thickBot="1" x14ac:dyDescent="0.2">
      <c r="B53" s="1245" t="s">
        <v>44</v>
      </c>
      <c r="C53" s="1246"/>
      <c r="D53" s="113"/>
      <c r="E53" s="1247" t="s">
        <v>45</v>
      </c>
      <c r="F53" s="1247"/>
      <c r="G53" s="1247"/>
      <c r="H53" s="1248"/>
      <c r="I53" s="114">
        <v>-1814</v>
      </c>
      <c r="J53" s="115">
        <v>-1738</v>
      </c>
      <c r="K53" s="115">
        <v>-1599</v>
      </c>
      <c r="L53" s="115">
        <v>-1680</v>
      </c>
      <c r="M53" s="116">
        <v>-935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z6cWApXSyd0Prh39I2Sy5FL6Cpjhnm4o4A5Bk0CZoQtWFlvpve0WV8iRsPQAE3sns7JyIplOnl6vLJBeFtFpQ==" saltValue="vu1/pbOFKUv7nX+8ZRpN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W6" sqref="W6:AB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4" t="s">
        <v>48</v>
      </c>
      <c r="D55" s="1264"/>
      <c r="E55" s="1265"/>
      <c r="F55" s="128">
        <v>832</v>
      </c>
      <c r="G55" s="128">
        <v>659</v>
      </c>
      <c r="H55" s="129">
        <v>442</v>
      </c>
    </row>
    <row r="56" spans="2:8" ht="52.5" customHeight="1" x14ac:dyDescent="0.15">
      <c r="B56" s="130"/>
      <c r="C56" s="1266" t="s">
        <v>49</v>
      </c>
      <c r="D56" s="1266"/>
      <c r="E56" s="1267"/>
      <c r="F56" s="131">
        <v>95</v>
      </c>
      <c r="G56" s="131">
        <v>115</v>
      </c>
      <c r="H56" s="132">
        <v>115</v>
      </c>
    </row>
    <row r="57" spans="2:8" ht="53.25" customHeight="1" x14ac:dyDescent="0.15">
      <c r="B57" s="130"/>
      <c r="C57" s="1268" t="s">
        <v>50</v>
      </c>
      <c r="D57" s="1268"/>
      <c r="E57" s="1269"/>
      <c r="F57" s="133">
        <v>1097</v>
      </c>
      <c r="G57" s="133">
        <v>840</v>
      </c>
      <c r="H57" s="134">
        <v>563</v>
      </c>
    </row>
    <row r="58" spans="2:8" ht="45.75" customHeight="1" x14ac:dyDescent="0.15">
      <c r="B58" s="135"/>
      <c r="C58" s="1256" t="s">
        <v>582</v>
      </c>
      <c r="D58" s="1257"/>
      <c r="E58" s="1258"/>
      <c r="F58" s="136">
        <v>887</v>
      </c>
      <c r="G58" s="136">
        <v>645</v>
      </c>
      <c r="H58" s="137">
        <v>365</v>
      </c>
    </row>
    <row r="59" spans="2:8" ht="45.75" customHeight="1" x14ac:dyDescent="0.15">
      <c r="B59" s="135"/>
      <c r="C59" s="1256" t="s">
        <v>583</v>
      </c>
      <c r="D59" s="1257"/>
      <c r="E59" s="1258"/>
      <c r="F59" s="136">
        <v>97</v>
      </c>
      <c r="G59" s="136">
        <v>97</v>
      </c>
      <c r="H59" s="137">
        <v>97</v>
      </c>
    </row>
    <row r="60" spans="2:8" ht="45.75" customHeight="1" x14ac:dyDescent="0.15">
      <c r="B60" s="135"/>
      <c r="C60" s="1256" t="s">
        <v>584</v>
      </c>
      <c r="D60" s="1257"/>
      <c r="E60" s="1258"/>
      <c r="F60" s="136">
        <v>54</v>
      </c>
      <c r="G60" s="136">
        <v>41</v>
      </c>
      <c r="H60" s="137">
        <v>42</v>
      </c>
    </row>
    <row r="61" spans="2:8" ht="45.75" customHeight="1" x14ac:dyDescent="0.15">
      <c r="B61" s="135"/>
      <c r="C61" s="1256" t="s">
        <v>585</v>
      </c>
      <c r="D61" s="1257"/>
      <c r="E61" s="1258"/>
      <c r="F61" s="136">
        <v>22</v>
      </c>
      <c r="G61" s="136">
        <v>22</v>
      </c>
      <c r="H61" s="137">
        <v>22</v>
      </c>
    </row>
    <row r="62" spans="2:8" ht="45.75" customHeight="1" thickBot="1" x14ac:dyDescent="0.2">
      <c r="B62" s="138"/>
      <c r="C62" s="1259" t="s">
        <v>586</v>
      </c>
      <c r="D62" s="1260"/>
      <c r="E62" s="1261"/>
      <c r="F62" s="139">
        <v>19</v>
      </c>
      <c r="G62" s="139">
        <v>19</v>
      </c>
      <c r="H62" s="140">
        <v>19</v>
      </c>
    </row>
    <row r="63" spans="2:8" ht="52.5" customHeight="1" thickBot="1" x14ac:dyDescent="0.2">
      <c r="B63" s="141"/>
      <c r="C63" s="1262" t="s">
        <v>51</v>
      </c>
      <c r="D63" s="1262"/>
      <c r="E63" s="1263"/>
      <c r="F63" s="142">
        <v>2024</v>
      </c>
      <c r="G63" s="142">
        <v>1615</v>
      </c>
      <c r="H63" s="143">
        <v>1120</v>
      </c>
    </row>
    <row r="64" spans="2:8" ht="15" customHeight="1" x14ac:dyDescent="0.15"/>
  </sheetData>
  <sheetProtection algorithmName="SHA-512" hashValue="wFrnNhazYyk++RJ8cYO3G39D9KWDdZZEERz4O89ABBnkTF3H5LUO1Yyucj1DFyiYaTVFtX4YevrQwPE14UTaMA==" saltValue="ieNUrfEHpPrMpwit/xVi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78068</v>
      </c>
      <c r="E3" s="162"/>
      <c r="F3" s="163">
        <v>109920</v>
      </c>
      <c r="G3" s="164"/>
      <c r="H3" s="165"/>
    </row>
    <row r="4" spans="1:8" x14ac:dyDescent="0.15">
      <c r="A4" s="166"/>
      <c r="B4" s="167"/>
      <c r="C4" s="168"/>
      <c r="D4" s="169">
        <v>54958</v>
      </c>
      <c r="E4" s="170"/>
      <c r="F4" s="171">
        <v>62739</v>
      </c>
      <c r="G4" s="172"/>
      <c r="H4" s="173"/>
    </row>
    <row r="5" spans="1:8" x14ac:dyDescent="0.15">
      <c r="A5" s="154" t="s">
        <v>549</v>
      </c>
      <c r="B5" s="159"/>
      <c r="C5" s="160"/>
      <c r="D5" s="161">
        <v>93145</v>
      </c>
      <c r="E5" s="162"/>
      <c r="F5" s="163">
        <v>119882</v>
      </c>
      <c r="G5" s="164"/>
      <c r="H5" s="165"/>
    </row>
    <row r="6" spans="1:8" x14ac:dyDescent="0.15">
      <c r="A6" s="166"/>
      <c r="B6" s="167"/>
      <c r="C6" s="168"/>
      <c r="D6" s="169">
        <v>48699</v>
      </c>
      <c r="E6" s="170"/>
      <c r="F6" s="171">
        <v>66481</v>
      </c>
      <c r="G6" s="172"/>
      <c r="H6" s="173"/>
    </row>
    <row r="7" spans="1:8" x14ac:dyDescent="0.15">
      <c r="A7" s="154" t="s">
        <v>550</v>
      </c>
      <c r="B7" s="159"/>
      <c r="C7" s="160"/>
      <c r="D7" s="161">
        <v>125000</v>
      </c>
      <c r="E7" s="162"/>
      <c r="F7" s="163">
        <v>116162</v>
      </c>
      <c r="G7" s="164"/>
      <c r="H7" s="165"/>
    </row>
    <row r="8" spans="1:8" x14ac:dyDescent="0.15">
      <c r="A8" s="166"/>
      <c r="B8" s="167"/>
      <c r="C8" s="168"/>
      <c r="D8" s="169">
        <v>51539</v>
      </c>
      <c r="E8" s="170"/>
      <c r="F8" s="171">
        <v>61562</v>
      </c>
      <c r="G8" s="172"/>
      <c r="H8" s="173"/>
    </row>
    <row r="9" spans="1:8" x14ac:dyDescent="0.15">
      <c r="A9" s="154" t="s">
        <v>551</v>
      </c>
      <c r="B9" s="159"/>
      <c r="C9" s="160"/>
      <c r="D9" s="161">
        <v>147503</v>
      </c>
      <c r="E9" s="162"/>
      <c r="F9" s="163">
        <v>121449</v>
      </c>
      <c r="G9" s="164"/>
      <c r="H9" s="165"/>
    </row>
    <row r="10" spans="1:8" x14ac:dyDescent="0.15">
      <c r="A10" s="166"/>
      <c r="B10" s="167"/>
      <c r="C10" s="168"/>
      <c r="D10" s="169">
        <v>41050</v>
      </c>
      <c r="E10" s="170"/>
      <c r="F10" s="171">
        <v>62922</v>
      </c>
      <c r="G10" s="172"/>
      <c r="H10" s="173"/>
    </row>
    <row r="11" spans="1:8" x14ac:dyDescent="0.15">
      <c r="A11" s="154" t="s">
        <v>552</v>
      </c>
      <c r="B11" s="159"/>
      <c r="C11" s="160"/>
      <c r="D11" s="161">
        <v>163521</v>
      </c>
      <c r="E11" s="162"/>
      <c r="F11" s="163">
        <v>145139</v>
      </c>
      <c r="G11" s="164"/>
      <c r="H11" s="165"/>
    </row>
    <row r="12" spans="1:8" x14ac:dyDescent="0.15">
      <c r="A12" s="166"/>
      <c r="B12" s="167"/>
      <c r="C12" s="174"/>
      <c r="D12" s="169">
        <v>33065</v>
      </c>
      <c r="E12" s="170"/>
      <c r="F12" s="171">
        <v>83762</v>
      </c>
      <c r="G12" s="172"/>
      <c r="H12" s="173"/>
    </row>
    <row r="13" spans="1:8" x14ac:dyDescent="0.15">
      <c r="A13" s="154"/>
      <c r="B13" s="159"/>
      <c r="C13" s="175"/>
      <c r="D13" s="176">
        <v>121447</v>
      </c>
      <c r="E13" s="177"/>
      <c r="F13" s="178">
        <v>122510</v>
      </c>
      <c r="G13" s="179"/>
      <c r="H13" s="165"/>
    </row>
    <row r="14" spans="1:8" x14ac:dyDescent="0.15">
      <c r="A14" s="166"/>
      <c r="B14" s="167"/>
      <c r="C14" s="168"/>
      <c r="D14" s="169">
        <v>45862</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v>
      </c>
      <c r="C19" s="180">
        <f>ROUND(VALUE(SUBSTITUTE(実質収支比率等に係る経年分析!G$48,"▲","-")),2)</f>
        <v>0.24</v>
      </c>
      <c r="D19" s="180">
        <f>ROUND(VALUE(SUBSTITUTE(実質収支比率等に係る経年分析!H$48,"▲","-")),2)</f>
        <v>2.5299999999999998</v>
      </c>
      <c r="E19" s="180">
        <f>ROUND(VALUE(SUBSTITUTE(実質収支比率等に係る経年分析!I$48,"▲","-")),2)</f>
        <v>2.2200000000000002</v>
      </c>
      <c r="F19" s="180">
        <f>ROUND(VALUE(SUBSTITUTE(実質収支比率等に係る経年分析!J$48,"▲","-")),2)</f>
        <v>2.5499999999999998</v>
      </c>
    </row>
    <row r="20" spans="1:11" x14ac:dyDescent="0.15">
      <c r="A20" s="180" t="s">
        <v>55</v>
      </c>
      <c r="B20" s="180">
        <f>ROUND(VALUE(SUBSTITUTE(実質収支比率等に係る経年分析!F$47,"▲","-")),2)</f>
        <v>27.43</v>
      </c>
      <c r="C20" s="180">
        <f>ROUND(VALUE(SUBSTITUTE(実質収支比率等に係る経年分析!G$47,"▲","-")),2)</f>
        <v>27.34</v>
      </c>
      <c r="D20" s="180">
        <f>ROUND(VALUE(SUBSTITUTE(実質収支比率等に係る経年分析!H$47,"▲","-")),2)</f>
        <v>26.55</v>
      </c>
      <c r="E20" s="180">
        <f>ROUND(VALUE(SUBSTITUTE(実質収支比率等に係る経年分析!I$47,"▲","-")),2)</f>
        <v>20.82</v>
      </c>
      <c r="F20" s="180">
        <f>ROUND(VALUE(SUBSTITUTE(実質収支比率等に係る経年分析!J$47,"▲","-")),2)</f>
        <v>13.81</v>
      </c>
    </row>
    <row r="21" spans="1:11" x14ac:dyDescent="0.15">
      <c r="A21" s="180" t="s">
        <v>56</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-1.28</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-6.89</v>
      </c>
      <c r="F21" s="180">
        <f>IF(ISNUMBER(VALUE(SUBSTITUTE(実質収支比率等に係る経年分析!J$49,"▲","-"))),ROUND(VALUE(SUBSTITUTE(実質収支比率等に係る経年分析!J$49,"▲","-")),2),NA())</f>
        <v>-7.42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f>IF(ROUND(VALUE(SUBSTITUTE(連結実質赤字比率に係る赤字・黒字の構成分析!H$39,"▲", "-")), 2) &lt; 0, ABS(ROUND(VALUE(SUBSTITUTE(連結実質赤字比率に係る赤字・黒字の構成分析!H$39,"▲", "-")), 2)), NA())</f>
        <v>0.08</v>
      </c>
      <c r="G31" s="181" t="e">
        <f>IF(ROUND(VALUE(SUBSTITUTE(連結実質赤字比率に係る赤字・黒字の構成分析!H$39,"▲", "-")), 2) &gt;= 0, ABS(ROUND(VALUE(SUBSTITUTE(連結実質赤字比率に係る赤字・黒字の構成分析!H$39,"▲", "-")), 2)), NA())</f>
        <v>#N/A</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2.4300000000000002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工場誘致等特別会計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0.04</v>
      </c>
      <c r="F34" s="181">
        <f>IF(ROUND(VALUE(SUBSTITUTE(連結実質赤字比率に係る赤字・黒字の構成分析!H$36,"▲", "-")), 2) &lt; 0, ABS(ROUND(VALUE(SUBSTITUTE(連結実質赤字比率に係る赤字・黒字の構成分析!H$36,"▲", "-")), 2)), NA())</f>
        <v>0.18</v>
      </c>
      <c r="G34" s="181" t="e">
        <f>IF(ROUND(VALUE(SUBSTITUTE(連結実質赤字比率に係る赤字・黒字の構成分析!H$36,"▲", "-")), 2) &gt;= 0, ABS(ROUND(VALUE(SUBSTITUTE(連結実質赤字比率に係る赤字・黒字の構成分析!H$36,"▲", "-")), 2)), NA())</f>
        <v>#N/A</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546</v>
      </c>
      <c r="E42" s="182"/>
      <c r="F42" s="182"/>
      <c r="G42" s="182">
        <f>'実質公債費比率（分子）の構造'!L$52</f>
        <v>499</v>
      </c>
      <c r="H42" s="182"/>
      <c r="I42" s="182"/>
      <c r="J42" s="182">
        <f>'実質公債費比率（分子）の構造'!M$52</f>
        <v>496</v>
      </c>
      <c r="K42" s="182"/>
      <c r="L42" s="182"/>
      <c r="M42" s="182">
        <f>'実質公債費比率（分子）の構造'!N$52</f>
        <v>504</v>
      </c>
      <c r="N42" s="182"/>
      <c r="O42" s="182"/>
      <c r="P42" s="182">
        <f>'実質公債費比率（分子）の構造'!O$52</f>
        <v>517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24</v>
      </c>
      <c r="C44" s="182"/>
      <c r="D44" s="182"/>
      <c r="E44" s="182">
        <f>'実質公債費比率（分子）の構造'!L$50</f>
        <v>23</v>
      </c>
      <c r="F44" s="182"/>
      <c r="G44" s="182"/>
      <c r="H44" s="182">
        <f>'実質公債費比率（分子）の構造'!M$50</f>
        <v>43</v>
      </c>
      <c r="I44" s="182"/>
      <c r="J44" s="182"/>
      <c r="K44" s="182">
        <f>'実質公債費比率（分子）の構造'!N$50</f>
        <v>22</v>
      </c>
      <c r="L44" s="182"/>
      <c r="M44" s="182"/>
      <c r="N44" s="182">
        <f>'実質公債費比率（分子）の構造'!O$50</f>
        <v>20</v>
      </c>
      <c r="O44" s="182"/>
      <c r="P44" s="182"/>
    </row>
    <row r="45" spans="1:16" x14ac:dyDescent="0.15">
      <c r="A45" s="182" t="s">
        <v>66</v>
      </c>
      <c r="B45" s="182">
        <f>'実質公債費比率（分子）の構造'!K$49</f>
        <v>26</v>
      </c>
      <c r="C45" s="182"/>
      <c r="D45" s="182"/>
      <c r="E45" s="182">
        <f>'実質公債費比率（分子）の構造'!L$49</f>
        <v>40</v>
      </c>
      <c r="F45" s="182"/>
      <c r="G45" s="182"/>
      <c r="H45" s="182">
        <f>'実質公債費比率（分子）の構造'!M$49</f>
        <v>39</v>
      </c>
      <c r="I45" s="182"/>
      <c r="J45" s="182"/>
      <c r="K45" s="182">
        <f>'実質公債費比率（分子）の構造'!N$49</f>
        <v>37</v>
      </c>
      <c r="L45" s="182"/>
      <c r="M45" s="182"/>
      <c r="N45" s="182">
        <f>'実質公債費比率（分子）の構造'!O$49</f>
        <v>39</v>
      </c>
      <c r="O45" s="182"/>
      <c r="P45" s="182"/>
    </row>
    <row r="46" spans="1:16" x14ac:dyDescent="0.15">
      <c r="A46" s="182" t="s">
        <v>67</v>
      </c>
      <c r="B46" s="182">
        <f>'実質公債費比率（分子）の構造'!K$48</f>
        <v>197</v>
      </c>
      <c r="C46" s="182"/>
      <c r="D46" s="182"/>
      <c r="E46" s="182">
        <f>'実質公債費比率（分子）の構造'!L$48</f>
        <v>199</v>
      </c>
      <c r="F46" s="182"/>
      <c r="G46" s="182"/>
      <c r="H46" s="182">
        <f>'実質公債費比率（分子）の構造'!M$48</f>
        <v>202</v>
      </c>
      <c r="I46" s="182"/>
      <c r="J46" s="182"/>
      <c r="K46" s="182">
        <f>'実質公債費比率（分子）の構造'!N$48</f>
        <v>185</v>
      </c>
      <c r="L46" s="182"/>
      <c r="M46" s="182"/>
      <c r="N46" s="182">
        <f>'実質公債費比率（分子）の構造'!O$48</f>
        <v>255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438</v>
      </c>
      <c r="C49" s="182"/>
      <c r="D49" s="182"/>
      <c r="E49" s="182">
        <f>'実質公債費比率（分子）の構造'!L$45</f>
        <v>493</v>
      </c>
      <c r="F49" s="182"/>
      <c r="G49" s="182"/>
      <c r="H49" s="182">
        <f>'実質公債費比率（分子）の構造'!M$45</f>
        <v>521</v>
      </c>
      <c r="I49" s="182"/>
      <c r="J49" s="182"/>
      <c r="K49" s="182">
        <f>'実質公債費比率（分子）の構造'!N$45</f>
        <v>525</v>
      </c>
      <c r="L49" s="182"/>
      <c r="M49" s="182"/>
      <c r="N49" s="182">
        <f>'実質公債費比率（分子）の構造'!O$45</f>
        <v>581</v>
      </c>
      <c r="O49" s="182"/>
      <c r="P49" s="182"/>
    </row>
    <row r="50" spans="1:16" x14ac:dyDescent="0.15">
      <c r="A50" s="182" t="s">
        <v>71</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256</v>
      </c>
      <c r="G50" s="182" t="e">
        <f>NA()</f>
        <v>#N/A</v>
      </c>
      <c r="H50" s="182" t="e">
        <f>NA()</f>
        <v>#N/A</v>
      </c>
      <c r="I50" s="182">
        <f>IF(ISNUMBER('実質公債費比率（分子）の構造'!M$53),'実質公債費比率（分子）の構造'!M$53,NA())</f>
        <v>309</v>
      </c>
      <c r="J50" s="182" t="e">
        <f>NA()</f>
        <v>#N/A</v>
      </c>
      <c r="K50" s="182" t="e">
        <f>NA()</f>
        <v>#N/A</v>
      </c>
      <c r="L50" s="182">
        <f>IF(ISNUMBER('実質公債費比率（分子）の構造'!N$53),'実質公債費比率（分子）の構造'!N$53,NA())</f>
        <v>265</v>
      </c>
      <c r="M50" s="182" t="e">
        <f>NA()</f>
        <v>#N/A</v>
      </c>
      <c r="N50" s="182" t="e">
        <f>NA()</f>
        <v>#N/A</v>
      </c>
      <c r="O50" s="182">
        <f>IF(ISNUMBER('実質公債費比率（分子）の構造'!O$53),'実質公債費比率（分子）の構造'!O$53,NA())</f>
        <v>378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6868</v>
      </c>
      <c r="E56" s="181"/>
      <c r="F56" s="181"/>
      <c r="G56" s="181">
        <f>'将来負担比率（分子）の構造'!J$52</f>
        <v>7049</v>
      </c>
      <c r="H56" s="181"/>
      <c r="I56" s="181"/>
      <c r="J56" s="181">
        <f>'将来負担比率（分子）の構造'!K$52</f>
        <v>6412</v>
      </c>
      <c r="K56" s="181"/>
      <c r="L56" s="181"/>
      <c r="M56" s="181">
        <f>'将来負担比率（分子）の構造'!L$52</f>
        <v>6323</v>
      </c>
      <c r="N56" s="181"/>
      <c r="O56" s="181"/>
      <c r="P56" s="181">
        <f>'将来負担比率（分子）の構造'!M$52</f>
        <v>6120</v>
      </c>
    </row>
    <row r="57" spans="1:16" x14ac:dyDescent="0.15">
      <c r="A57" s="181" t="s">
        <v>42</v>
      </c>
      <c r="B57" s="181"/>
      <c r="C57" s="181"/>
      <c r="D57" s="181">
        <f>'将来負担比率（分子）の構造'!I$51</f>
        <v>11</v>
      </c>
      <c r="E57" s="181"/>
      <c r="F57" s="181"/>
      <c r="G57" s="181">
        <f>'将来負担比率（分子）の構造'!J$51</f>
        <v>3</v>
      </c>
      <c r="H57" s="181"/>
      <c r="I57" s="181"/>
      <c r="J57" s="181">
        <f>'将来負担比率（分子）の構造'!K$51</f>
        <v>2</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2199</v>
      </c>
      <c r="E58" s="181"/>
      <c r="F58" s="181"/>
      <c r="G58" s="181">
        <f>'将来負担比率（分子）の構造'!J$50</f>
        <v>2257</v>
      </c>
      <c r="H58" s="181"/>
      <c r="I58" s="181"/>
      <c r="J58" s="181">
        <f>'将来負担比率（分子）の構造'!K$50</f>
        <v>2223</v>
      </c>
      <c r="K58" s="181"/>
      <c r="L58" s="181"/>
      <c r="M58" s="181">
        <f>'将来負担比率（分子）の構造'!L$50</f>
        <v>1832</v>
      </c>
      <c r="N58" s="181"/>
      <c r="O58" s="181"/>
      <c r="P58" s="181">
        <f>'将来負担比率（分子）の構造'!M$50</f>
        <v>1342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766</v>
      </c>
      <c r="C62" s="181"/>
      <c r="D62" s="181"/>
      <c r="E62" s="181">
        <f>'将来負担比率（分子）の構造'!J$45</f>
        <v>730</v>
      </c>
      <c r="F62" s="181"/>
      <c r="G62" s="181"/>
      <c r="H62" s="181">
        <f>'将来負担比率（分子）の構造'!K$45</f>
        <v>735</v>
      </c>
      <c r="I62" s="181"/>
      <c r="J62" s="181"/>
      <c r="K62" s="181">
        <f>'将来負担比率（分子）の構造'!L$45</f>
        <v>717</v>
      </c>
      <c r="L62" s="181"/>
      <c r="M62" s="181"/>
      <c r="N62" s="181">
        <f>'将来負担比率（分子）の構造'!M$45</f>
        <v>705</v>
      </c>
      <c r="O62" s="181"/>
      <c r="P62" s="181"/>
    </row>
    <row r="63" spans="1:16" x14ac:dyDescent="0.15">
      <c r="A63" s="181" t="s">
        <v>34</v>
      </c>
      <c r="B63" s="181">
        <f>'将来負担比率（分子）の構造'!I$44</f>
        <v>379</v>
      </c>
      <c r="C63" s="181"/>
      <c r="D63" s="181"/>
      <c r="E63" s="181">
        <f>'将来負担比率（分子）の構造'!J$44</f>
        <v>346</v>
      </c>
      <c r="F63" s="181"/>
      <c r="G63" s="181"/>
      <c r="H63" s="181">
        <f>'将来負担比率（分子）の構造'!K$44</f>
        <v>312</v>
      </c>
      <c r="I63" s="181"/>
      <c r="J63" s="181"/>
      <c r="K63" s="181">
        <f>'将来負担比率（分子）の構造'!L$44</f>
        <v>200</v>
      </c>
      <c r="L63" s="181"/>
      <c r="M63" s="181"/>
      <c r="N63" s="181">
        <f>'将来負担比率（分子）の構造'!M$44</f>
        <v>180</v>
      </c>
      <c r="O63" s="181"/>
      <c r="P63" s="181"/>
    </row>
    <row r="64" spans="1:16" x14ac:dyDescent="0.15">
      <c r="A64" s="181" t="s">
        <v>33</v>
      </c>
      <c r="B64" s="181">
        <f>'将来負担比率（分子）の構造'!I$43</f>
        <v>941</v>
      </c>
      <c r="C64" s="181"/>
      <c r="D64" s="181"/>
      <c r="E64" s="181">
        <f>'将来負担比率（分子）の構造'!J$43</f>
        <v>871</v>
      </c>
      <c r="F64" s="181"/>
      <c r="G64" s="181"/>
      <c r="H64" s="181">
        <f>'将来負担比率（分子）の構造'!K$43</f>
        <v>813</v>
      </c>
      <c r="I64" s="181"/>
      <c r="J64" s="181"/>
      <c r="K64" s="181">
        <f>'将来負担比率（分子）の構造'!L$43</f>
        <v>541</v>
      </c>
      <c r="L64" s="181"/>
      <c r="M64" s="181"/>
      <c r="N64" s="181">
        <f>'将来負担比率（分子）の構造'!M$43</f>
        <v>418</v>
      </c>
      <c r="O64" s="181"/>
      <c r="P64" s="181"/>
    </row>
    <row r="65" spans="1:16" x14ac:dyDescent="0.15">
      <c r="A65" s="181" t="s">
        <v>32</v>
      </c>
      <c r="B65" s="181">
        <f>'将来負担比率（分子）の構造'!I$42</f>
        <v>438</v>
      </c>
      <c r="C65" s="181"/>
      <c r="D65" s="181"/>
      <c r="E65" s="181">
        <f>'将来負担比率（分子）の構造'!J$42</f>
        <v>850</v>
      </c>
      <c r="F65" s="181"/>
      <c r="G65" s="181"/>
      <c r="H65" s="181">
        <f>'将来負担比率（分子）の構造'!K$42</f>
        <v>289</v>
      </c>
      <c r="I65" s="181"/>
      <c r="J65" s="181"/>
      <c r="K65" s="181">
        <f>'将来負担比率（分子）の構造'!L$42</f>
        <v>55</v>
      </c>
      <c r="L65" s="181"/>
      <c r="M65" s="181"/>
      <c r="N65" s="181">
        <f>'将来負担比率（分子）の構造'!M$42</f>
        <v>43</v>
      </c>
      <c r="O65" s="181"/>
      <c r="P65" s="181"/>
    </row>
    <row r="66" spans="1:16" x14ac:dyDescent="0.15">
      <c r="A66" s="181" t="s">
        <v>31</v>
      </c>
      <c r="B66" s="181">
        <f>'将来負担比率（分子）の構造'!I$41</f>
        <v>4739</v>
      </c>
      <c r="C66" s="181"/>
      <c r="D66" s="181"/>
      <c r="E66" s="181">
        <f>'将来負担比率（分子）の構造'!J$41</f>
        <v>4773</v>
      </c>
      <c r="F66" s="181"/>
      <c r="G66" s="181"/>
      <c r="H66" s="181">
        <f>'将来負担比率（分子）の構造'!K$41</f>
        <v>4890</v>
      </c>
      <c r="I66" s="181"/>
      <c r="J66" s="181"/>
      <c r="K66" s="181">
        <f>'将来負担比率（分子）の構造'!L$41</f>
        <v>4964</v>
      </c>
      <c r="L66" s="181"/>
      <c r="M66" s="181"/>
      <c r="N66" s="181">
        <f>'将来負担比率（分子）の構造'!M$41</f>
        <v>5181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832</v>
      </c>
      <c r="C72" s="185">
        <f>基金残高に係る経年分析!G55</f>
        <v>659</v>
      </c>
      <c r="D72" s="185">
        <f>基金残高に係る経年分析!H55</f>
        <v>442</v>
      </c>
    </row>
    <row r="73" spans="1:16" x14ac:dyDescent="0.15">
      <c r="A73" s="184" t="s">
        <v>78</v>
      </c>
      <c r="B73" s="185">
        <f>基金残高に係る経年分析!F56</f>
        <v>95</v>
      </c>
      <c r="C73" s="185">
        <f>基金残高に係る経年分析!G56</f>
        <v>115</v>
      </c>
      <c r="D73" s="185">
        <f>基金残高に係る経年分析!H56</f>
        <v>115</v>
      </c>
    </row>
    <row r="74" spans="1:16" x14ac:dyDescent="0.15">
      <c r="A74" s="184" t="s">
        <v>79</v>
      </c>
      <c r="B74" s="185">
        <f>基金残高に係る経年分析!F57</f>
        <v>1097</v>
      </c>
      <c r="C74" s="185">
        <f>基金残高に係る経年分析!G57</f>
        <v>840</v>
      </c>
      <c r="D74" s="185">
        <f>基金残高に係る経年分析!H57</f>
        <v>563</v>
      </c>
    </row>
  </sheetData>
  <sheetProtection algorithmName="SHA-512" hashValue="VqkSDT3Ku5+aptXo0+Wrq1hjKpwhyljrXCrqDsnh9OmhcV4mGJjZJB1NXoLjd6ZzqLDWTl8KDtcKapl3d2Xbtw==" saltValue="v2urrQexaG5C8qQMLSTt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224</v>
      </c>
      <c r="C5" s="709"/>
      <c r="D5" s="709"/>
      <c r="E5" s="709"/>
      <c r="F5" s="709"/>
      <c r="G5" s="709"/>
      <c r="H5" s="709"/>
      <c r="I5" s="709"/>
      <c r="J5" s="709"/>
      <c r="K5" s="709"/>
      <c r="L5" s="709"/>
      <c r="M5" s="709"/>
      <c r="N5" s="709"/>
      <c r="O5" s="709"/>
      <c r="P5" s="709"/>
      <c r="Q5" s="710"/>
      <c r="R5" s="695">
        <v>955103</v>
      </c>
      <c r="S5" s="696"/>
      <c r="T5" s="696"/>
      <c r="U5" s="696"/>
      <c r="V5" s="696"/>
      <c r="W5" s="696"/>
      <c r="X5" s="696"/>
      <c r="Y5" s="739"/>
      <c r="Z5" s="757">
        <v>15.4</v>
      </c>
      <c r="AA5" s="757"/>
      <c r="AB5" s="757"/>
      <c r="AC5" s="757"/>
      <c r="AD5" s="758">
        <v>955103</v>
      </c>
      <c r="AE5" s="758"/>
      <c r="AF5" s="758"/>
      <c r="AG5" s="758"/>
      <c r="AH5" s="758"/>
      <c r="AI5" s="758"/>
      <c r="AJ5" s="758"/>
      <c r="AK5" s="758"/>
      <c r="AL5" s="740">
        <v>30.4</v>
      </c>
      <c r="AM5" s="713"/>
      <c r="AN5" s="713"/>
      <c r="AO5" s="741"/>
      <c r="AP5" s="708" t="s">
        <v>225</v>
      </c>
      <c r="AQ5" s="709"/>
      <c r="AR5" s="709"/>
      <c r="AS5" s="709"/>
      <c r="AT5" s="709"/>
      <c r="AU5" s="709"/>
      <c r="AV5" s="709"/>
      <c r="AW5" s="709"/>
      <c r="AX5" s="709"/>
      <c r="AY5" s="709"/>
      <c r="AZ5" s="709"/>
      <c r="BA5" s="709"/>
      <c r="BB5" s="709"/>
      <c r="BC5" s="709"/>
      <c r="BD5" s="709"/>
      <c r="BE5" s="709"/>
      <c r="BF5" s="710"/>
      <c r="BG5" s="640">
        <v>955103</v>
      </c>
      <c r="BH5" s="641"/>
      <c r="BI5" s="641"/>
      <c r="BJ5" s="641"/>
      <c r="BK5" s="641"/>
      <c r="BL5" s="641"/>
      <c r="BM5" s="641"/>
      <c r="BN5" s="642"/>
      <c r="BO5" s="677">
        <v>100</v>
      </c>
      <c r="BP5" s="677"/>
      <c r="BQ5" s="677"/>
      <c r="BR5" s="677"/>
      <c r="BS5" s="678">
        <v>7170</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61519</v>
      </c>
      <c r="S6" s="641"/>
      <c r="T6" s="641"/>
      <c r="U6" s="641"/>
      <c r="V6" s="641"/>
      <c r="W6" s="641"/>
      <c r="X6" s="641"/>
      <c r="Y6" s="642"/>
      <c r="Z6" s="677">
        <v>1</v>
      </c>
      <c r="AA6" s="677"/>
      <c r="AB6" s="677"/>
      <c r="AC6" s="677"/>
      <c r="AD6" s="678">
        <v>61519</v>
      </c>
      <c r="AE6" s="678"/>
      <c r="AF6" s="678"/>
      <c r="AG6" s="678"/>
      <c r="AH6" s="678"/>
      <c r="AI6" s="678"/>
      <c r="AJ6" s="678"/>
      <c r="AK6" s="678"/>
      <c r="AL6" s="643">
        <v>2</v>
      </c>
      <c r="AM6" s="644"/>
      <c r="AN6" s="644"/>
      <c r="AO6" s="679"/>
      <c r="AP6" s="637" t="s">
        <v>230</v>
      </c>
      <c r="AQ6" s="638"/>
      <c r="AR6" s="638"/>
      <c r="AS6" s="638"/>
      <c r="AT6" s="638"/>
      <c r="AU6" s="638"/>
      <c r="AV6" s="638"/>
      <c r="AW6" s="638"/>
      <c r="AX6" s="638"/>
      <c r="AY6" s="638"/>
      <c r="AZ6" s="638"/>
      <c r="BA6" s="638"/>
      <c r="BB6" s="638"/>
      <c r="BC6" s="638"/>
      <c r="BD6" s="638"/>
      <c r="BE6" s="638"/>
      <c r="BF6" s="639"/>
      <c r="BG6" s="640">
        <v>955103</v>
      </c>
      <c r="BH6" s="641"/>
      <c r="BI6" s="641"/>
      <c r="BJ6" s="641"/>
      <c r="BK6" s="641"/>
      <c r="BL6" s="641"/>
      <c r="BM6" s="641"/>
      <c r="BN6" s="642"/>
      <c r="BO6" s="677">
        <v>100</v>
      </c>
      <c r="BP6" s="677"/>
      <c r="BQ6" s="677"/>
      <c r="BR6" s="677"/>
      <c r="BS6" s="678">
        <v>7170</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61642</v>
      </c>
      <c r="CS6" s="641"/>
      <c r="CT6" s="641"/>
      <c r="CU6" s="641"/>
      <c r="CV6" s="641"/>
      <c r="CW6" s="641"/>
      <c r="CX6" s="641"/>
      <c r="CY6" s="642"/>
      <c r="CZ6" s="740">
        <v>1</v>
      </c>
      <c r="DA6" s="713"/>
      <c r="DB6" s="713"/>
      <c r="DC6" s="743"/>
      <c r="DD6" s="646" t="s">
        <v>232</v>
      </c>
      <c r="DE6" s="641"/>
      <c r="DF6" s="641"/>
      <c r="DG6" s="641"/>
      <c r="DH6" s="641"/>
      <c r="DI6" s="641"/>
      <c r="DJ6" s="641"/>
      <c r="DK6" s="641"/>
      <c r="DL6" s="641"/>
      <c r="DM6" s="641"/>
      <c r="DN6" s="641"/>
      <c r="DO6" s="641"/>
      <c r="DP6" s="642"/>
      <c r="DQ6" s="646">
        <v>61642</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988</v>
      </c>
      <c r="S7" s="641"/>
      <c r="T7" s="641"/>
      <c r="U7" s="641"/>
      <c r="V7" s="641"/>
      <c r="W7" s="641"/>
      <c r="X7" s="641"/>
      <c r="Y7" s="642"/>
      <c r="Z7" s="677">
        <v>0</v>
      </c>
      <c r="AA7" s="677"/>
      <c r="AB7" s="677"/>
      <c r="AC7" s="677"/>
      <c r="AD7" s="678">
        <v>988</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475429</v>
      </c>
      <c r="BH7" s="641"/>
      <c r="BI7" s="641"/>
      <c r="BJ7" s="641"/>
      <c r="BK7" s="641"/>
      <c r="BL7" s="641"/>
      <c r="BM7" s="641"/>
      <c r="BN7" s="642"/>
      <c r="BO7" s="677">
        <v>49.8</v>
      </c>
      <c r="BP7" s="677"/>
      <c r="BQ7" s="677"/>
      <c r="BR7" s="677"/>
      <c r="BS7" s="678">
        <v>7170</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754876</v>
      </c>
      <c r="CS7" s="641"/>
      <c r="CT7" s="641"/>
      <c r="CU7" s="641"/>
      <c r="CV7" s="641"/>
      <c r="CW7" s="641"/>
      <c r="CX7" s="641"/>
      <c r="CY7" s="642"/>
      <c r="CZ7" s="677">
        <v>12.5</v>
      </c>
      <c r="DA7" s="677"/>
      <c r="DB7" s="677"/>
      <c r="DC7" s="677"/>
      <c r="DD7" s="646">
        <v>74640</v>
      </c>
      <c r="DE7" s="641"/>
      <c r="DF7" s="641"/>
      <c r="DG7" s="641"/>
      <c r="DH7" s="641"/>
      <c r="DI7" s="641"/>
      <c r="DJ7" s="641"/>
      <c r="DK7" s="641"/>
      <c r="DL7" s="641"/>
      <c r="DM7" s="641"/>
      <c r="DN7" s="641"/>
      <c r="DO7" s="641"/>
      <c r="DP7" s="642"/>
      <c r="DQ7" s="646">
        <v>609016</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4351</v>
      </c>
      <c r="S8" s="641"/>
      <c r="T8" s="641"/>
      <c r="U8" s="641"/>
      <c r="V8" s="641"/>
      <c r="W8" s="641"/>
      <c r="X8" s="641"/>
      <c r="Y8" s="642"/>
      <c r="Z8" s="677">
        <v>0.1</v>
      </c>
      <c r="AA8" s="677"/>
      <c r="AB8" s="677"/>
      <c r="AC8" s="677"/>
      <c r="AD8" s="678">
        <v>4351</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16610</v>
      </c>
      <c r="BH8" s="641"/>
      <c r="BI8" s="641"/>
      <c r="BJ8" s="641"/>
      <c r="BK8" s="641"/>
      <c r="BL8" s="641"/>
      <c r="BM8" s="641"/>
      <c r="BN8" s="642"/>
      <c r="BO8" s="677">
        <v>1.7</v>
      </c>
      <c r="BP8" s="677"/>
      <c r="BQ8" s="677"/>
      <c r="BR8" s="677"/>
      <c r="BS8" s="646" t="s">
        <v>135</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1375285</v>
      </c>
      <c r="CS8" s="641"/>
      <c r="CT8" s="641"/>
      <c r="CU8" s="641"/>
      <c r="CV8" s="641"/>
      <c r="CW8" s="641"/>
      <c r="CX8" s="641"/>
      <c r="CY8" s="642"/>
      <c r="CZ8" s="677">
        <v>22.7</v>
      </c>
      <c r="DA8" s="677"/>
      <c r="DB8" s="677"/>
      <c r="DC8" s="677"/>
      <c r="DD8" s="646">
        <v>11447</v>
      </c>
      <c r="DE8" s="641"/>
      <c r="DF8" s="641"/>
      <c r="DG8" s="641"/>
      <c r="DH8" s="641"/>
      <c r="DI8" s="641"/>
      <c r="DJ8" s="641"/>
      <c r="DK8" s="641"/>
      <c r="DL8" s="641"/>
      <c r="DM8" s="641"/>
      <c r="DN8" s="641"/>
      <c r="DO8" s="641"/>
      <c r="DP8" s="642"/>
      <c r="DQ8" s="646">
        <v>740116</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2500</v>
      </c>
      <c r="S9" s="641"/>
      <c r="T9" s="641"/>
      <c r="U9" s="641"/>
      <c r="V9" s="641"/>
      <c r="W9" s="641"/>
      <c r="X9" s="641"/>
      <c r="Y9" s="642"/>
      <c r="Z9" s="677">
        <v>0</v>
      </c>
      <c r="AA9" s="677"/>
      <c r="AB9" s="677"/>
      <c r="AC9" s="677"/>
      <c r="AD9" s="678">
        <v>2500</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400161</v>
      </c>
      <c r="BH9" s="641"/>
      <c r="BI9" s="641"/>
      <c r="BJ9" s="641"/>
      <c r="BK9" s="641"/>
      <c r="BL9" s="641"/>
      <c r="BM9" s="641"/>
      <c r="BN9" s="642"/>
      <c r="BO9" s="677">
        <v>41.9</v>
      </c>
      <c r="BP9" s="677"/>
      <c r="BQ9" s="677"/>
      <c r="BR9" s="677"/>
      <c r="BS9" s="646" t="s">
        <v>144</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432923</v>
      </c>
      <c r="CS9" s="641"/>
      <c r="CT9" s="641"/>
      <c r="CU9" s="641"/>
      <c r="CV9" s="641"/>
      <c r="CW9" s="641"/>
      <c r="CX9" s="641"/>
      <c r="CY9" s="642"/>
      <c r="CZ9" s="677">
        <v>7.2</v>
      </c>
      <c r="DA9" s="677"/>
      <c r="DB9" s="677"/>
      <c r="DC9" s="677"/>
      <c r="DD9" s="646">
        <v>31486</v>
      </c>
      <c r="DE9" s="641"/>
      <c r="DF9" s="641"/>
      <c r="DG9" s="641"/>
      <c r="DH9" s="641"/>
      <c r="DI9" s="641"/>
      <c r="DJ9" s="641"/>
      <c r="DK9" s="641"/>
      <c r="DL9" s="641"/>
      <c r="DM9" s="641"/>
      <c r="DN9" s="641"/>
      <c r="DO9" s="641"/>
      <c r="DP9" s="642"/>
      <c r="DQ9" s="646">
        <v>265507</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144</v>
      </c>
      <c r="S10" s="641"/>
      <c r="T10" s="641"/>
      <c r="U10" s="641"/>
      <c r="V10" s="641"/>
      <c r="W10" s="641"/>
      <c r="X10" s="641"/>
      <c r="Y10" s="642"/>
      <c r="Z10" s="677" t="s">
        <v>232</v>
      </c>
      <c r="AA10" s="677"/>
      <c r="AB10" s="677"/>
      <c r="AC10" s="677"/>
      <c r="AD10" s="678" t="s">
        <v>144</v>
      </c>
      <c r="AE10" s="678"/>
      <c r="AF10" s="678"/>
      <c r="AG10" s="678"/>
      <c r="AH10" s="678"/>
      <c r="AI10" s="678"/>
      <c r="AJ10" s="678"/>
      <c r="AK10" s="678"/>
      <c r="AL10" s="643" t="s">
        <v>135</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21622</v>
      </c>
      <c r="BH10" s="641"/>
      <c r="BI10" s="641"/>
      <c r="BJ10" s="641"/>
      <c r="BK10" s="641"/>
      <c r="BL10" s="641"/>
      <c r="BM10" s="641"/>
      <c r="BN10" s="642"/>
      <c r="BO10" s="677">
        <v>2.2999999999999998</v>
      </c>
      <c r="BP10" s="677"/>
      <c r="BQ10" s="677"/>
      <c r="BR10" s="677"/>
      <c r="BS10" s="646" t="s">
        <v>144</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20613</v>
      </c>
      <c r="CS10" s="641"/>
      <c r="CT10" s="641"/>
      <c r="CU10" s="641"/>
      <c r="CV10" s="641"/>
      <c r="CW10" s="641"/>
      <c r="CX10" s="641"/>
      <c r="CY10" s="642"/>
      <c r="CZ10" s="677">
        <v>0.3</v>
      </c>
      <c r="DA10" s="677"/>
      <c r="DB10" s="677"/>
      <c r="DC10" s="677"/>
      <c r="DD10" s="646" t="s">
        <v>135</v>
      </c>
      <c r="DE10" s="641"/>
      <c r="DF10" s="641"/>
      <c r="DG10" s="641"/>
      <c r="DH10" s="641"/>
      <c r="DI10" s="641"/>
      <c r="DJ10" s="641"/>
      <c r="DK10" s="641"/>
      <c r="DL10" s="641"/>
      <c r="DM10" s="641"/>
      <c r="DN10" s="641"/>
      <c r="DO10" s="641"/>
      <c r="DP10" s="642"/>
      <c r="DQ10" s="646">
        <v>10613</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173132</v>
      </c>
      <c r="S11" s="641"/>
      <c r="T11" s="641"/>
      <c r="U11" s="641"/>
      <c r="V11" s="641"/>
      <c r="W11" s="641"/>
      <c r="X11" s="641"/>
      <c r="Y11" s="642"/>
      <c r="Z11" s="643">
        <v>2.8</v>
      </c>
      <c r="AA11" s="644"/>
      <c r="AB11" s="644"/>
      <c r="AC11" s="645"/>
      <c r="AD11" s="646">
        <v>173132</v>
      </c>
      <c r="AE11" s="641"/>
      <c r="AF11" s="641"/>
      <c r="AG11" s="641"/>
      <c r="AH11" s="641"/>
      <c r="AI11" s="641"/>
      <c r="AJ11" s="641"/>
      <c r="AK11" s="642"/>
      <c r="AL11" s="643">
        <v>5.5</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37036</v>
      </c>
      <c r="BH11" s="641"/>
      <c r="BI11" s="641"/>
      <c r="BJ11" s="641"/>
      <c r="BK11" s="641"/>
      <c r="BL11" s="641"/>
      <c r="BM11" s="641"/>
      <c r="BN11" s="642"/>
      <c r="BO11" s="677">
        <v>3.9</v>
      </c>
      <c r="BP11" s="677"/>
      <c r="BQ11" s="677"/>
      <c r="BR11" s="677"/>
      <c r="BS11" s="646">
        <v>7170</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674770</v>
      </c>
      <c r="CS11" s="641"/>
      <c r="CT11" s="641"/>
      <c r="CU11" s="641"/>
      <c r="CV11" s="641"/>
      <c r="CW11" s="641"/>
      <c r="CX11" s="641"/>
      <c r="CY11" s="642"/>
      <c r="CZ11" s="677">
        <v>11.1</v>
      </c>
      <c r="DA11" s="677"/>
      <c r="DB11" s="677"/>
      <c r="DC11" s="677"/>
      <c r="DD11" s="646">
        <v>445529</v>
      </c>
      <c r="DE11" s="641"/>
      <c r="DF11" s="641"/>
      <c r="DG11" s="641"/>
      <c r="DH11" s="641"/>
      <c r="DI11" s="641"/>
      <c r="DJ11" s="641"/>
      <c r="DK11" s="641"/>
      <c r="DL11" s="641"/>
      <c r="DM11" s="641"/>
      <c r="DN11" s="641"/>
      <c r="DO11" s="641"/>
      <c r="DP11" s="642"/>
      <c r="DQ11" s="646">
        <v>258313</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t="s">
        <v>144</v>
      </c>
      <c r="S12" s="641"/>
      <c r="T12" s="641"/>
      <c r="U12" s="641"/>
      <c r="V12" s="641"/>
      <c r="W12" s="641"/>
      <c r="X12" s="641"/>
      <c r="Y12" s="642"/>
      <c r="Z12" s="677" t="s">
        <v>144</v>
      </c>
      <c r="AA12" s="677"/>
      <c r="AB12" s="677"/>
      <c r="AC12" s="677"/>
      <c r="AD12" s="678" t="s">
        <v>232</v>
      </c>
      <c r="AE12" s="678"/>
      <c r="AF12" s="678"/>
      <c r="AG12" s="678"/>
      <c r="AH12" s="678"/>
      <c r="AI12" s="678"/>
      <c r="AJ12" s="678"/>
      <c r="AK12" s="678"/>
      <c r="AL12" s="643" t="s">
        <v>232</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394203</v>
      </c>
      <c r="BH12" s="641"/>
      <c r="BI12" s="641"/>
      <c r="BJ12" s="641"/>
      <c r="BK12" s="641"/>
      <c r="BL12" s="641"/>
      <c r="BM12" s="641"/>
      <c r="BN12" s="642"/>
      <c r="BO12" s="677">
        <v>41.3</v>
      </c>
      <c r="BP12" s="677"/>
      <c r="BQ12" s="677"/>
      <c r="BR12" s="677"/>
      <c r="BS12" s="646" t="s">
        <v>144</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140835</v>
      </c>
      <c r="CS12" s="641"/>
      <c r="CT12" s="641"/>
      <c r="CU12" s="641"/>
      <c r="CV12" s="641"/>
      <c r="CW12" s="641"/>
      <c r="CX12" s="641"/>
      <c r="CY12" s="642"/>
      <c r="CZ12" s="677">
        <v>2.2999999999999998</v>
      </c>
      <c r="DA12" s="677"/>
      <c r="DB12" s="677"/>
      <c r="DC12" s="677"/>
      <c r="DD12" s="646">
        <v>16513</v>
      </c>
      <c r="DE12" s="641"/>
      <c r="DF12" s="641"/>
      <c r="DG12" s="641"/>
      <c r="DH12" s="641"/>
      <c r="DI12" s="641"/>
      <c r="DJ12" s="641"/>
      <c r="DK12" s="641"/>
      <c r="DL12" s="641"/>
      <c r="DM12" s="641"/>
      <c r="DN12" s="641"/>
      <c r="DO12" s="641"/>
      <c r="DP12" s="642"/>
      <c r="DQ12" s="646">
        <v>111167</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144</v>
      </c>
      <c r="S13" s="641"/>
      <c r="T13" s="641"/>
      <c r="U13" s="641"/>
      <c r="V13" s="641"/>
      <c r="W13" s="641"/>
      <c r="X13" s="641"/>
      <c r="Y13" s="642"/>
      <c r="Z13" s="677" t="s">
        <v>144</v>
      </c>
      <c r="AA13" s="677"/>
      <c r="AB13" s="677"/>
      <c r="AC13" s="677"/>
      <c r="AD13" s="678" t="s">
        <v>135</v>
      </c>
      <c r="AE13" s="678"/>
      <c r="AF13" s="678"/>
      <c r="AG13" s="678"/>
      <c r="AH13" s="678"/>
      <c r="AI13" s="678"/>
      <c r="AJ13" s="678"/>
      <c r="AK13" s="678"/>
      <c r="AL13" s="643" t="s">
        <v>144</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390566</v>
      </c>
      <c r="BH13" s="641"/>
      <c r="BI13" s="641"/>
      <c r="BJ13" s="641"/>
      <c r="BK13" s="641"/>
      <c r="BL13" s="641"/>
      <c r="BM13" s="641"/>
      <c r="BN13" s="642"/>
      <c r="BO13" s="677">
        <v>40.9</v>
      </c>
      <c r="BP13" s="677"/>
      <c r="BQ13" s="677"/>
      <c r="BR13" s="677"/>
      <c r="BS13" s="646" t="s">
        <v>232</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591038</v>
      </c>
      <c r="CS13" s="641"/>
      <c r="CT13" s="641"/>
      <c r="CU13" s="641"/>
      <c r="CV13" s="641"/>
      <c r="CW13" s="641"/>
      <c r="CX13" s="641"/>
      <c r="CY13" s="642"/>
      <c r="CZ13" s="677">
        <v>9.8000000000000007</v>
      </c>
      <c r="DA13" s="677"/>
      <c r="DB13" s="677"/>
      <c r="DC13" s="677"/>
      <c r="DD13" s="646">
        <v>258796</v>
      </c>
      <c r="DE13" s="641"/>
      <c r="DF13" s="641"/>
      <c r="DG13" s="641"/>
      <c r="DH13" s="641"/>
      <c r="DI13" s="641"/>
      <c r="DJ13" s="641"/>
      <c r="DK13" s="641"/>
      <c r="DL13" s="641"/>
      <c r="DM13" s="641"/>
      <c r="DN13" s="641"/>
      <c r="DO13" s="641"/>
      <c r="DP13" s="642"/>
      <c r="DQ13" s="646">
        <v>367452</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8418</v>
      </c>
      <c r="S14" s="641"/>
      <c r="T14" s="641"/>
      <c r="U14" s="641"/>
      <c r="V14" s="641"/>
      <c r="W14" s="641"/>
      <c r="X14" s="641"/>
      <c r="Y14" s="642"/>
      <c r="Z14" s="677">
        <v>0.1</v>
      </c>
      <c r="AA14" s="677"/>
      <c r="AB14" s="677"/>
      <c r="AC14" s="677"/>
      <c r="AD14" s="678">
        <v>8418</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36357</v>
      </c>
      <c r="BH14" s="641"/>
      <c r="BI14" s="641"/>
      <c r="BJ14" s="641"/>
      <c r="BK14" s="641"/>
      <c r="BL14" s="641"/>
      <c r="BM14" s="641"/>
      <c r="BN14" s="642"/>
      <c r="BO14" s="677">
        <v>3.8</v>
      </c>
      <c r="BP14" s="677"/>
      <c r="BQ14" s="677"/>
      <c r="BR14" s="677"/>
      <c r="BS14" s="646" t="s">
        <v>144</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194958</v>
      </c>
      <c r="CS14" s="641"/>
      <c r="CT14" s="641"/>
      <c r="CU14" s="641"/>
      <c r="CV14" s="641"/>
      <c r="CW14" s="641"/>
      <c r="CX14" s="641"/>
      <c r="CY14" s="642"/>
      <c r="CZ14" s="677">
        <v>3.2</v>
      </c>
      <c r="DA14" s="677"/>
      <c r="DB14" s="677"/>
      <c r="DC14" s="677"/>
      <c r="DD14" s="646">
        <v>5774</v>
      </c>
      <c r="DE14" s="641"/>
      <c r="DF14" s="641"/>
      <c r="DG14" s="641"/>
      <c r="DH14" s="641"/>
      <c r="DI14" s="641"/>
      <c r="DJ14" s="641"/>
      <c r="DK14" s="641"/>
      <c r="DL14" s="641"/>
      <c r="DM14" s="641"/>
      <c r="DN14" s="641"/>
      <c r="DO14" s="641"/>
      <c r="DP14" s="642"/>
      <c r="DQ14" s="646">
        <v>191217</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232</v>
      </c>
      <c r="S15" s="641"/>
      <c r="T15" s="641"/>
      <c r="U15" s="641"/>
      <c r="V15" s="641"/>
      <c r="W15" s="641"/>
      <c r="X15" s="641"/>
      <c r="Y15" s="642"/>
      <c r="Z15" s="677" t="s">
        <v>232</v>
      </c>
      <c r="AA15" s="677"/>
      <c r="AB15" s="677"/>
      <c r="AC15" s="677"/>
      <c r="AD15" s="678" t="s">
        <v>144</v>
      </c>
      <c r="AE15" s="678"/>
      <c r="AF15" s="678"/>
      <c r="AG15" s="678"/>
      <c r="AH15" s="678"/>
      <c r="AI15" s="678"/>
      <c r="AJ15" s="678"/>
      <c r="AK15" s="678"/>
      <c r="AL15" s="643" t="s">
        <v>135</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49114</v>
      </c>
      <c r="BH15" s="641"/>
      <c r="BI15" s="641"/>
      <c r="BJ15" s="641"/>
      <c r="BK15" s="641"/>
      <c r="BL15" s="641"/>
      <c r="BM15" s="641"/>
      <c r="BN15" s="642"/>
      <c r="BO15" s="677">
        <v>5.0999999999999996</v>
      </c>
      <c r="BP15" s="677"/>
      <c r="BQ15" s="677"/>
      <c r="BR15" s="677"/>
      <c r="BS15" s="646" t="s">
        <v>144</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1176836</v>
      </c>
      <c r="CS15" s="641"/>
      <c r="CT15" s="641"/>
      <c r="CU15" s="641"/>
      <c r="CV15" s="641"/>
      <c r="CW15" s="641"/>
      <c r="CX15" s="641"/>
      <c r="CY15" s="642"/>
      <c r="CZ15" s="677">
        <v>19.399999999999999</v>
      </c>
      <c r="DA15" s="677"/>
      <c r="DB15" s="677"/>
      <c r="DC15" s="677"/>
      <c r="DD15" s="646">
        <v>755865</v>
      </c>
      <c r="DE15" s="641"/>
      <c r="DF15" s="641"/>
      <c r="DG15" s="641"/>
      <c r="DH15" s="641"/>
      <c r="DI15" s="641"/>
      <c r="DJ15" s="641"/>
      <c r="DK15" s="641"/>
      <c r="DL15" s="641"/>
      <c r="DM15" s="641"/>
      <c r="DN15" s="641"/>
      <c r="DO15" s="641"/>
      <c r="DP15" s="642"/>
      <c r="DQ15" s="646">
        <v>518562</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2043</v>
      </c>
      <c r="S16" s="641"/>
      <c r="T16" s="641"/>
      <c r="U16" s="641"/>
      <c r="V16" s="641"/>
      <c r="W16" s="641"/>
      <c r="X16" s="641"/>
      <c r="Y16" s="642"/>
      <c r="Z16" s="677">
        <v>0</v>
      </c>
      <c r="AA16" s="677"/>
      <c r="AB16" s="677"/>
      <c r="AC16" s="677"/>
      <c r="AD16" s="678">
        <v>2043</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232</v>
      </c>
      <c r="BH16" s="641"/>
      <c r="BI16" s="641"/>
      <c r="BJ16" s="641"/>
      <c r="BK16" s="641"/>
      <c r="BL16" s="641"/>
      <c r="BM16" s="641"/>
      <c r="BN16" s="642"/>
      <c r="BO16" s="677" t="s">
        <v>135</v>
      </c>
      <c r="BP16" s="677"/>
      <c r="BQ16" s="677"/>
      <c r="BR16" s="677"/>
      <c r="BS16" s="646" t="s">
        <v>135</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49425</v>
      </c>
      <c r="CS16" s="641"/>
      <c r="CT16" s="641"/>
      <c r="CU16" s="641"/>
      <c r="CV16" s="641"/>
      <c r="CW16" s="641"/>
      <c r="CX16" s="641"/>
      <c r="CY16" s="642"/>
      <c r="CZ16" s="677">
        <v>0.8</v>
      </c>
      <c r="DA16" s="677"/>
      <c r="DB16" s="677"/>
      <c r="DC16" s="677"/>
      <c r="DD16" s="646" t="s">
        <v>232</v>
      </c>
      <c r="DE16" s="641"/>
      <c r="DF16" s="641"/>
      <c r="DG16" s="641"/>
      <c r="DH16" s="641"/>
      <c r="DI16" s="641"/>
      <c r="DJ16" s="641"/>
      <c r="DK16" s="641"/>
      <c r="DL16" s="641"/>
      <c r="DM16" s="641"/>
      <c r="DN16" s="641"/>
      <c r="DO16" s="641"/>
      <c r="DP16" s="642"/>
      <c r="DQ16" s="646">
        <v>3560</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24076</v>
      </c>
      <c r="S17" s="641"/>
      <c r="T17" s="641"/>
      <c r="U17" s="641"/>
      <c r="V17" s="641"/>
      <c r="W17" s="641"/>
      <c r="X17" s="641"/>
      <c r="Y17" s="642"/>
      <c r="Z17" s="677">
        <v>0.4</v>
      </c>
      <c r="AA17" s="677"/>
      <c r="AB17" s="677"/>
      <c r="AC17" s="677"/>
      <c r="AD17" s="678">
        <v>24076</v>
      </c>
      <c r="AE17" s="678"/>
      <c r="AF17" s="678"/>
      <c r="AG17" s="678"/>
      <c r="AH17" s="678"/>
      <c r="AI17" s="678"/>
      <c r="AJ17" s="678"/>
      <c r="AK17" s="678"/>
      <c r="AL17" s="643">
        <v>0.8</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135</v>
      </c>
      <c r="BH17" s="641"/>
      <c r="BI17" s="641"/>
      <c r="BJ17" s="641"/>
      <c r="BK17" s="641"/>
      <c r="BL17" s="641"/>
      <c r="BM17" s="641"/>
      <c r="BN17" s="642"/>
      <c r="BO17" s="677" t="s">
        <v>144</v>
      </c>
      <c r="BP17" s="677"/>
      <c r="BQ17" s="677"/>
      <c r="BR17" s="677"/>
      <c r="BS17" s="646" t="s">
        <v>144</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580629</v>
      </c>
      <c r="CS17" s="641"/>
      <c r="CT17" s="641"/>
      <c r="CU17" s="641"/>
      <c r="CV17" s="641"/>
      <c r="CW17" s="641"/>
      <c r="CX17" s="641"/>
      <c r="CY17" s="642"/>
      <c r="CZ17" s="677">
        <v>9.6</v>
      </c>
      <c r="DA17" s="677"/>
      <c r="DB17" s="677"/>
      <c r="DC17" s="677"/>
      <c r="DD17" s="646" t="s">
        <v>135</v>
      </c>
      <c r="DE17" s="641"/>
      <c r="DF17" s="641"/>
      <c r="DG17" s="641"/>
      <c r="DH17" s="641"/>
      <c r="DI17" s="641"/>
      <c r="DJ17" s="641"/>
      <c r="DK17" s="641"/>
      <c r="DL17" s="641"/>
      <c r="DM17" s="641"/>
      <c r="DN17" s="641"/>
      <c r="DO17" s="641"/>
      <c r="DP17" s="642"/>
      <c r="DQ17" s="646">
        <v>580629</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5482</v>
      </c>
      <c r="S18" s="641"/>
      <c r="T18" s="641"/>
      <c r="U18" s="641"/>
      <c r="V18" s="641"/>
      <c r="W18" s="641"/>
      <c r="X18" s="641"/>
      <c r="Y18" s="642"/>
      <c r="Z18" s="677">
        <v>0.1</v>
      </c>
      <c r="AA18" s="677"/>
      <c r="AB18" s="677"/>
      <c r="AC18" s="677"/>
      <c r="AD18" s="678">
        <v>5482</v>
      </c>
      <c r="AE18" s="678"/>
      <c r="AF18" s="678"/>
      <c r="AG18" s="678"/>
      <c r="AH18" s="678"/>
      <c r="AI18" s="678"/>
      <c r="AJ18" s="678"/>
      <c r="AK18" s="678"/>
      <c r="AL18" s="643">
        <v>0.2</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144</v>
      </c>
      <c r="BH18" s="641"/>
      <c r="BI18" s="641"/>
      <c r="BJ18" s="641"/>
      <c r="BK18" s="641"/>
      <c r="BL18" s="641"/>
      <c r="BM18" s="641"/>
      <c r="BN18" s="642"/>
      <c r="BO18" s="677" t="s">
        <v>232</v>
      </c>
      <c r="BP18" s="677"/>
      <c r="BQ18" s="677"/>
      <c r="BR18" s="677"/>
      <c r="BS18" s="646" t="s">
        <v>144</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144</v>
      </c>
      <c r="CS18" s="641"/>
      <c r="CT18" s="641"/>
      <c r="CU18" s="641"/>
      <c r="CV18" s="641"/>
      <c r="CW18" s="641"/>
      <c r="CX18" s="641"/>
      <c r="CY18" s="642"/>
      <c r="CZ18" s="677" t="s">
        <v>144</v>
      </c>
      <c r="DA18" s="677"/>
      <c r="DB18" s="677"/>
      <c r="DC18" s="677"/>
      <c r="DD18" s="646" t="s">
        <v>144</v>
      </c>
      <c r="DE18" s="641"/>
      <c r="DF18" s="641"/>
      <c r="DG18" s="641"/>
      <c r="DH18" s="641"/>
      <c r="DI18" s="641"/>
      <c r="DJ18" s="641"/>
      <c r="DK18" s="641"/>
      <c r="DL18" s="641"/>
      <c r="DM18" s="641"/>
      <c r="DN18" s="641"/>
      <c r="DO18" s="641"/>
      <c r="DP18" s="642"/>
      <c r="DQ18" s="646" t="s">
        <v>144</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1084</v>
      </c>
      <c r="S19" s="641"/>
      <c r="T19" s="641"/>
      <c r="U19" s="641"/>
      <c r="V19" s="641"/>
      <c r="W19" s="641"/>
      <c r="X19" s="641"/>
      <c r="Y19" s="642"/>
      <c r="Z19" s="677">
        <v>0</v>
      </c>
      <c r="AA19" s="677"/>
      <c r="AB19" s="677"/>
      <c r="AC19" s="677"/>
      <c r="AD19" s="678">
        <v>1084</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t="s">
        <v>144</v>
      </c>
      <c r="BH19" s="641"/>
      <c r="BI19" s="641"/>
      <c r="BJ19" s="641"/>
      <c r="BK19" s="641"/>
      <c r="BL19" s="641"/>
      <c r="BM19" s="641"/>
      <c r="BN19" s="642"/>
      <c r="BO19" s="677" t="s">
        <v>232</v>
      </c>
      <c r="BP19" s="677"/>
      <c r="BQ19" s="677"/>
      <c r="BR19" s="677"/>
      <c r="BS19" s="646" t="s">
        <v>144</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232</v>
      </c>
      <c r="CS19" s="641"/>
      <c r="CT19" s="641"/>
      <c r="CU19" s="641"/>
      <c r="CV19" s="641"/>
      <c r="CW19" s="641"/>
      <c r="CX19" s="641"/>
      <c r="CY19" s="642"/>
      <c r="CZ19" s="677" t="s">
        <v>135</v>
      </c>
      <c r="DA19" s="677"/>
      <c r="DB19" s="677"/>
      <c r="DC19" s="677"/>
      <c r="DD19" s="646" t="s">
        <v>144</v>
      </c>
      <c r="DE19" s="641"/>
      <c r="DF19" s="641"/>
      <c r="DG19" s="641"/>
      <c r="DH19" s="641"/>
      <c r="DI19" s="641"/>
      <c r="DJ19" s="641"/>
      <c r="DK19" s="641"/>
      <c r="DL19" s="641"/>
      <c r="DM19" s="641"/>
      <c r="DN19" s="641"/>
      <c r="DO19" s="641"/>
      <c r="DP19" s="642"/>
      <c r="DQ19" s="646" t="s">
        <v>144</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339</v>
      </c>
      <c r="S20" s="641"/>
      <c r="T20" s="641"/>
      <c r="U20" s="641"/>
      <c r="V20" s="641"/>
      <c r="W20" s="641"/>
      <c r="X20" s="641"/>
      <c r="Y20" s="642"/>
      <c r="Z20" s="677">
        <v>0</v>
      </c>
      <c r="AA20" s="677"/>
      <c r="AB20" s="677"/>
      <c r="AC20" s="677"/>
      <c r="AD20" s="678">
        <v>339</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t="s">
        <v>144</v>
      </c>
      <c r="BH20" s="641"/>
      <c r="BI20" s="641"/>
      <c r="BJ20" s="641"/>
      <c r="BK20" s="641"/>
      <c r="BL20" s="641"/>
      <c r="BM20" s="641"/>
      <c r="BN20" s="642"/>
      <c r="BO20" s="677" t="s">
        <v>144</v>
      </c>
      <c r="BP20" s="677"/>
      <c r="BQ20" s="677"/>
      <c r="BR20" s="677"/>
      <c r="BS20" s="646" t="s">
        <v>232</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6053830</v>
      </c>
      <c r="CS20" s="641"/>
      <c r="CT20" s="641"/>
      <c r="CU20" s="641"/>
      <c r="CV20" s="641"/>
      <c r="CW20" s="641"/>
      <c r="CX20" s="641"/>
      <c r="CY20" s="642"/>
      <c r="CZ20" s="677">
        <v>100</v>
      </c>
      <c r="DA20" s="677"/>
      <c r="DB20" s="677"/>
      <c r="DC20" s="677"/>
      <c r="DD20" s="646">
        <v>1600050</v>
      </c>
      <c r="DE20" s="641"/>
      <c r="DF20" s="641"/>
      <c r="DG20" s="641"/>
      <c r="DH20" s="641"/>
      <c r="DI20" s="641"/>
      <c r="DJ20" s="641"/>
      <c r="DK20" s="641"/>
      <c r="DL20" s="641"/>
      <c r="DM20" s="641"/>
      <c r="DN20" s="641"/>
      <c r="DO20" s="641"/>
      <c r="DP20" s="642"/>
      <c r="DQ20" s="646">
        <v>3717794</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17171</v>
      </c>
      <c r="S21" s="641"/>
      <c r="T21" s="641"/>
      <c r="U21" s="641"/>
      <c r="V21" s="641"/>
      <c r="W21" s="641"/>
      <c r="X21" s="641"/>
      <c r="Y21" s="642"/>
      <c r="Z21" s="677">
        <v>0.3</v>
      </c>
      <c r="AA21" s="677"/>
      <c r="AB21" s="677"/>
      <c r="AC21" s="677"/>
      <c r="AD21" s="678">
        <v>17171</v>
      </c>
      <c r="AE21" s="678"/>
      <c r="AF21" s="678"/>
      <c r="AG21" s="678"/>
      <c r="AH21" s="678"/>
      <c r="AI21" s="678"/>
      <c r="AJ21" s="678"/>
      <c r="AK21" s="678"/>
      <c r="AL21" s="643">
        <v>0.5</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t="s">
        <v>144</v>
      </c>
      <c r="BH21" s="641"/>
      <c r="BI21" s="641"/>
      <c r="BJ21" s="641"/>
      <c r="BK21" s="641"/>
      <c r="BL21" s="641"/>
      <c r="BM21" s="641"/>
      <c r="BN21" s="642"/>
      <c r="BO21" s="677" t="s">
        <v>232</v>
      </c>
      <c r="BP21" s="677"/>
      <c r="BQ21" s="677"/>
      <c r="BR21" s="677"/>
      <c r="BS21" s="646" t="s">
        <v>232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2018214</v>
      </c>
      <c r="S22" s="641"/>
      <c r="T22" s="641"/>
      <c r="U22" s="641"/>
      <c r="V22" s="641"/>
      <c r="W22" s="641"/>
      <c r="X22" s="641"/>
      <c r="Y22" s="642"/>
      <c r="Z22" s="677">
        <v>32.6</v>
      </c>
      <c r="AA22" s="677"/>
      <c r="AB22" s="677"/>
      <c r="AC22" s="677"/>
      <c r="AD22" s="678">
        <v>1892390</v>
      </c>
      <c r="AE22" s="678"/>
      <c r="AF22" s="678"/>
      <c r="AG22" s="678"/>
      <c r="AH22" s="678"/>
      <c r="AI22" s="678"/>
      <c r="AJ22" s="678"/>
      <c r="AK22" s="678"/>
      <c r="AL22" s="643">
        <v>60.3</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135</v>
      </c>
      <c r="BH22" s="641"/>
      <c r="BI22" s="641"/>
      <c r="BJ22" s="641"/>
      <c r="BK22" s="641"/>
      <c r="BL22" s="641"/>
      <c r="BM22" s="641"/>
      <c r="BN22" s="642"/>
      <c r="BO22" s="677" t="s">
        <v>232</v>
      </c>
      <c r="BP22" s="677"/>
      <c r="BQ22" s="677"/>
      <c r="BR22" s="677"/>
      <c r="BS22" s="646" t="s">
        <v>144</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1892390</v>
      </c>
      <c r="S23" s="641"/>
      <c r="T23" s="641"/>
      <c r="U23" s="641"/>
      <c r="V23" s="641"/>
      <c r="W23" s="641"/>
      <c r="X23" s="641"/>
      <c r="Y23" s="642"/>
      <c r="Z23" s="677">
        <v>30.6</v>
      </c>
      <c r="AA23" s="677"/>
      <c r="AB23" s="677"/>
      <c r="AC23" s="677"/>
      <c r="AD23" s="678">
        <v>1892390</v>
      </c>
      <c r="AE23" s="678"/>
      <c r="AF23" s="678"/>
      <c r="AG23" s="678"/>
      <c r="AH23" s="678"/>
      <c r="AI23" s="678"/>
      <c r="AJ23" s="678"/>
      <c r="AK23" s="678"/>
      <c r="AL23" s="643">
        <v>60.3</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t="s">
        <v>232</v>
      </c>
      <c r="BH23" s="641"/>
      <c r="BI23" s="641"/>
      <c r="BJ23" s="641"/>
      <c r="BK23" s="641"/>
      <c r="BL23" s="641"/>
      <c r="BM23" s="641"/>
      <c r="BN23" s="642"/>
      <c r="BO23" s="677" t="s">
        <v>135</v>
      </c>
      <c r="BP23" s="677"/>
      <c r="BQ23" s="677"/>
      <c r="BR23" s="677"/>
      <c r="BS23" s="646" t="s">
        <v>232</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125824</v>
      </c>
      <c r="S24" s="641"/>
      <c r="T24" s="641"/>
      <c r="U24" s="641"/>
      <c r="V24" s="641"/>
      <c r="W24" s="641"/>
      <c r="X24" s="641"/>
      <c r="Y24" s="642"/>
      <c r="Z24" s="677">
        <v>2</v>
      </c>
      <c r="AA24" s="677"/>
      <c r="AB24" s="677"/>
      <c r="AC24" s="677"/>
      <c r="AD24" s="678" t="s">
        <v>144</v>
      </c>
      <c r="AE24" s="678"/>
      <c r="AF24" s="678"/>
      <c r="AG24" s="678"/>
      <c r="AH24" s="678"/>
      <c r="AI24" s="678"/>
      <c r="AJ24" s="678"/>
      <c r="AK24" s="678"/>
      <c r="AL24" s="643" t="s">
        <v>144</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144</v>
      </c>
      <c r="BH24" s="641"/>
      <c r="BI24" s="641"/>
      <c r="BJ24" s="641"/>
      <c r="BK24" s="641"/>
      <c r="BL24" s="641"/>
      <c r="BM24" s="641"/>
      <c r="BN24" s="642"/>
      <c r="BO24" s="677" t="s">
        <v>144</v>
      </c>
      <c r="BP24" s="677"/>
      <c r="BQ24" s="677"/>
      <c r="BR24" s="677"/>
      <c r="BS24" s="646" t="s">
        <v>144</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1743341</v>
      </c>
      <c r="CS24" s="696"/>
      <c r="CT24" s="696"/>
      <c r="CU24" s="696"/>
      <c r="CV24" s="696"/>
      <c r="CW24" s="696"/>
      <c r="CX24" s="696"/>
      <c r="CY24" s="739"/>
      <c r="CZ24" s="740">
        <v>28.8</v>
      </c>
      <c r="DA24" s="713"/>
      <c r="DB24" s="713"/>
      <c r="DC24" s="743"/>
      <c r="DD24" s="738">
        <v>1383407</v>
      </c>
      <c r="DE24" s="696"/>
      <c r="DF24" s="696"/>
      <c r="DG24" s="696"/>
      <c r="DH24" s="696"/>
      <c r="DI24" s="696"/>
      <c r="DJ24" s="696"/>
      <c r="DK24" s="739"/>
      <c r="DL24" s="738">
        <v>1380088</v>
      </c>
      <c r="DM24" s="696"/>
      <c r="DN24" s="696"/>
      <c r="DO24" s="696"/>
      <c r="DP24" s="696"/>
      <c r="DQ24" s="696"/>
      <c r="DR24" s="696"/>
      <c r="DS24" s="696"/>
      <c r="DT24" s="696"/>
      <c r="DU24" s="696"/>
      <c r="DV24" s="739"/>
      <c r="DW24" s="740">
        <v>42.4</v>
      </c>
      <c r="DX24" s="713"/>
      <c r="DY24" s="713"/>
      <c r="DZ24" s="713"/>
      <c r="EA24" s="713"/>
      <c r="EB24" s="713"/>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144</v>
      </c>
      <c r="S25" s="641"/>
      <c r="T25" s="641"/>
      <c r="U25" s="641"/>
      <c r="V25" s="641"/>
      <c r="W25" s="641"/>
      <c r="X25" s="641"/>
      <c r="Y25" s="642"/>
      <c r="Z25" s="677" t="s">
        <v>135</v>
      </c>
      <c r="AA25" s="677"/>
      <c r="AB25" s="677"/>
      <c r="AC25" s="677"/>
      <c r="AD25" s="678" t="s">
        <v>232</v>
      </c>
      <c r="AE25" s="678"/>
      <c r="AF25" s="678"/>
      <c r="AG25" s="678"/>
      <c r="AH25" s="678"/>
      <c r="AI25" s="678"/>
      <c r="AJ25" s="678"/>
      <c r="AK25" s="678"/>
      <c r="AL25" s="643" t="s">
        <v>232</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135</v>
      </c>
      <c r="BH25" s="641"/>
      <c r="BI25" s="641"/>
      <c r="BJ25" s="641"/>
      <c r="BK25" s="641"/>
      <c r="BL25" s="641"/>
      <c r="BM25" s="641"/>
      <c r="BN25" s="642"/>
      <c r="BO25" s="677" t="s">
        <v>135</v>
      </c>
      <c r="BP25" s="677"/>
      <c r="BQ25" s="677"/>
      <c r="BR25" s="677"/>
      <c r="BS25" s="646" t="s">
        <v>144</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714457</v>
      </c>
      <c r="CS25" s="659"/>
      <c r="CT25" s="659"/>
      <c r="CU25" s="659"/>
      <c r="CV25" s="659"/>
      <c r="CW25" s="659"/>
      <c r="CX25" s="659"/>
      <c r="CY25" s="660"/>
      <c r="CZ25" s="643">
        <v>11.8</v>
      </c>
      <c r="DA25" s="661"/>
      <c r="DB25" s="661"/>
      <c r="DC25" s="662"/>
      <c r="DD25" s="646">
        <v>653311</v>
      </c>
      <c r="DE25" s="659"/>
      <c r="DF25" s="659"/>
      <c r="DG25" s="659"/>
      <c r="DH25" s="659"/>
      <c r="DI25" s="659"/>
      <c r="DJ25" s="659"/>
      <c r="DK25" s="660"/>
      <c r="DL25" s="646">
        <v>649992</v>
      </c>
      <c r="DM25" s="659"/>
      <c r="DN25" s="659"/>
      <c r="DO25" s="659"/>
      <c r="DP25" s="659"/>
      <c r="DQ25" s="659"/>
      <c r="DR25" s="659"/>
      <c r="DS25" s="659"/>
      <c r="DT25" s="659"/>
      <c r="DU25" s="659"/>
      <c r="DV25" s="660"/>
      <c r="DW25" s="643">
        <v>20</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3250344</v>
      </c>
      <c r="S26" s="641"/>
      <c r="T26" s="641"/>
      <c r="U26" s="641"/>
      <c r="V26" s="641"/>
      <c r="W26" s="641"/>
      <c r="X26" s="641"/>
      <c r="Y26" s="642"/>
      <c r="Z26" s="677">
        <v>52.5</v>
      </c>
      <c r="AA26" s="677"/>
      <c r="AB26" s="677"/>
      <c r="AC26" s="677"/>
      <c r="AD26" s="678">
        <v>3124520</v>
      </c>
      <c r="AE26" s="678"/>
      <c r="AF26" s="678"/>
      <c r="AG26" s="678"/>
      <c r="AH26" s="678"/>
      <c r="AI26" s="678"/>
      <c r="AJ26" s="678"/>
      <c r="AK26" s="678"/>
      <c r="AL26" s="643">
        <v>99.5</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144</v>
      </c>
      <c r="BH26" s="641"/>
      <c r="BI26" s="641"/>
      <c r="BJ26" s="641"/>
      <c r="BK26" s="641"/>
      <c r="BL26" s="641"/>
      <c r="BM26" s="641"/>
      <c r="BN26" s="642"/>
      <c r="BO26" s="677" t="s">
        <v>144</v>
      </c>
      <c r="BP26" s="677"/>
      <c r="BQ26" s="677"/>
      <c r="BR26" s="677"/>
      <c r="BS26" s="646" t="s">
        <v>144</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444124</v>
      </c>
      <c r="CS26" s="641"/>
      <c r="CT26" s="641"/>
      <c r="CU26" s="641"/>
      <c r="CV26" s="641"/>
      <c r="CW26" s="641"/>
      <c r="CX26" s="641"/>
      <c r="CY26" s="642"/>
      <c r="CZ26" s="643">
        <v>7.3</v>
      </c>
      <c r="DA26" s="661"/>
      <c r="DB26" s="661"/>
      <c r="DC26" s="662"/>
      <c r="DD26" s="646">
        <v>390308</v>
      </c>
      <c r="DE26" s="641"/>
      <c r="DF26" s="641"/>
      <c r="DG26" s="641"/>
      <c r="DH26" s="641"/>
      <c r="DI26" s="641"/>
      <c r="DJ26" s="641"/>
      <c r="DK26" s="642"/>
      <c r="DL26" s="646" t="s">
        <v>144</v>
      </c>
      <c r="DM26" s="641"/>
      <c r="DN26" s="641"/>
      <c r="DO26" s="641"/>
      <c r="DP26" s="641"/>
      <c r="DQ26" s="641"/>
      <c r="DR26" s="641"/>
      <c r="DS26" s="641"/>
      <c r="DT26" s="641"/>
      <c r="DU26" s="641"/>
      <c r="DV26" s="642"/>
      <c r="DW26" s="643" t="s">
        <v>135</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1058</v>
      </c>
      <c r="S27" s="641"/>
      <c r="T27" s="641"/>
      <c r="U27" s="641"/>
      <c r="V27" s="641"/>
      <c r="W27" s="641"/>
      <c r="X27" s="641"/>
      <c r="Y27" s="642"/>
      <c r="Z27" s="677">
        <v>0</v>
      </c>
      <c r="AA27" s="677"/>
      <c r="AB27" s="677"/>
      <c r="AC27" s="677"/>
      <c r="AD27" s="678">
        <v>1058</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955103</v>
      </c>
      <c r="BH27" s="641"/>
      <c r="BI27" s="641"/>
      <c r="BJ27" s="641"/>
      <c r="BK27" s="641"/>
      <c r="BL27" s="641"/>
      <c r="BM27" s="641"/>
      <c r="BN27" s="642"/>
      <c r="BO27" s="677">
        <v>100</v>
      </c>
      <c r="BP27" s="677"/>
      <c r="BQ27" s="677"/>
      <c r="BR27" s="677"/>
      <c r="BS27" s="646">
        <v>7170</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448255</v>
      </c>
      <c r="CS27" s="659"/>
      <c r="CT27" s="659"/>
      <c r="CU27" s="659"/>
      <c r="CV27" s="659"/>
      <c r="CW27" s="659"/>
      <c r="CX27" s="659"/>
      <c r="CY27" s="660"/>
      <c r="CZ27" s="643">
        <v>7.4</v>
      </c>
      <c r="DA27" s="661"/>
      <c r="DB27" s="661"/>
      <c r="DC27" s="662"/>
      <c r="DD27" s="646">
        <v>149467</v>
      </c>
      <c r="DE27" s="659"/>
      <c r="DF27" s="659"/>
      <c r="DG27" s="659"/>
      <c r="DH27" s="659"/>
      <c r="DI27" s="659"/>
      <c r="DJ27" s="659"/>
      <c r="DK27" s="660"/>
      <c r="DL27" s="646">
        <v>149467</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11089</v>
      </c>
      <c r="S28" s="641"/>
      <c r="T28" s="641"/>
      <c r="U28" s="641"/>
      <c r="V28" s="641"/>
      <c r="W28" s="641"/>
      <c r="X28" s="641"/>
      <c r="Y28" s="642"/>
      <c r="Z28" s="677">
        <v>0.2</v>
      </c>
      <c r="AA28" s="677"/>
      <c r="AB28" s="677"/>
      <c r="AC28" s="677"/>
      <c r="AD28" s="678" t="s">
        <v>135</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580629</v>
      </c>
      <c r="CS28" s="641"/>
      <c r="CT28" s="641"/>
      <c r="CU28" s="641"/>
      <c r="CV28" s="641"/>
      <c r="CW28" s="641"/>
      <c r="CX28" s="641"/>
      <c r="CY28" s="642"/>
      <c r="CZ28" s="643">
        <v>9.6</v>
      </c>
      <c r="DA28" s="661"/>
      <c r="DB28" s="661"/>
      <c r="DC28" s="662"/>
      <c r="DD28" s="646">
        <v>580629</v>
      </c>
      <c r="DE28" s="641"/>
      <c r="DF28" s="641"/>
      <c r="DG28" s="641"/>
      <c r="DH28" s="641"/>
      <c r="DI28" s="641"/>
      <c r="DJ28" s="641"/>
      <c r="DK28" s="642"/>
      <c r="DL28" s="646">
        <v>580629</v>
      </c>
      <c r="DM28" s="641"/>
      <c r="DN28" s="641"/>
      <c r="DO28" s="641"/>
      <c r="DP28" s="641"/>
      <c r="DQ28" s="641"/>
      <c r="DR28" s="641"/>
      <c r="DS28" s="641"/>
      <c r="DT28" s="641"/>
      <c r="DU28" s="641"/>
      <c r="DV28" s="642"/>
      <c r="DW28" s="643">
        <v>17.8</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82217</v>
      </c>
      <c r="S29" s="641"/>
      <c r="T29" s="641"/>
      <c r="U29" s="641"/>
      <c r="V29" s="641"/>
      <c r="W29" s="641"/>
      <c r="X29" s="641"/>
      <c r="Y29" s="642"/>
      <c r="Z29" s="677">
        <v>1.3</v>
      </c>
      <c r="AA29" s="677"/>
      <c r="AB29" s="677"/>
      <c r="AC29" s="677"/>
      <c r="AD29" s="678">
        <v>4229</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70</v>
      </c>
      <c r="CG29" s="674"/>
      <c r="CH29" s="674"/>
      <c r="CI29" s="674"/>
      <c r="CJ29" s="674"/>
      <c r="CK29" s="674"/>
      <c r="CL29" s="674"/>
      <c r="CM29" s="674"/>
      <c r="CN29" s="674"/>
      <c r="CO29" s="674"/>
      <c r="CP29" s="674"/>
      <c r="CQ29" s="675"/>
      <c r="CR29" s="640">
        <v>580567</v>
      </c>
      <c r="CS29" s="659"/>
      <c r="CT29" s="659"/>
      <c r="CU29" s="659"/>
      <c r="CV29" s="659"/>
      <c r="CW29" s="659"/>
      <c r="CX29" s="659"/>
      <c r="CY29" s="660"/>
      <c r="CZ29" s="643">
        <v>9.6</v>
      </c>
      <c r="DA29" s="661"/>
      <c r="DB29" s="661"/>
      <c r="DC29" s="662"/>
      <c r="DD29" s="646">
        <v>580567</v>
      </c>
      <c r="DE29" s="659"/>
      <c r="DF29" s="659"/>
      <c r="DG29" s="659"/>
      <c r="DH29" s="659"/>
      <c r="DI29" s="659"/>
      <c r="DJ29" s="659"/>
      <c r="DK29" s="660"/>
      <c r="DL29" s="646">
        <v>580567</v>
      </c>
      <c r="DM29" s="659"/>
      <c r="DN29" s="659"/>
      <c r="DO29" s="659"/>
      <c r="DP29" s="659"/>
      <c r="DQ29" s="659"/>
      <c r="DR29" s="659"/>
      <c r="DS29" s="659"/>
      <c r="DT29" s="659"/>
      <c r="DU29" s="659"/>
      <c r="DV29" s="660"/>
      <c r="DW29" s="643">
        <v>17.8</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17437</v>
      </c>
      <c r="S30" s="641"/>
      <c r="T30" s="641"/>
      <c r="U30" s="641"/>
      <c r="V30" s="641"/>
      <c r="W30" s="641"/>
      <c r="X30" s="641"/>
      <c r="Y30" s="642"/>
      <c r="Z30" s="677">
        <v>0.3</v>
      </c>
      <c r="AA30" s="677"/>
      <c r="AB30" s="677"/>
      <c r="AC30" s="677"/>
      <c r="AD30" s="678" t="s">
        <v>135</v>
      </c>
      <c r="AE30" s="678"/>
      <c r="AF30" s="678"/>
      <c r="AG30" s="678"/>
      <c r="AH30" s="678"/>
      <c r="AI30" s="678"/>
      <c r="AJ30" s="678"/>
      <c r="AK30" s="678"/>
      <c r="AL30" s="643" t="s">
        <v>144</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563448</v>
      </c>
      <c r="CS30" s="641"/>
      <c r="CT30" s="641"/>
      <c r="CU30" s="641"/>
      <c r="CV30" s="641"/>
      <c r="CW30" s="641"/>
      <c r="CX30" s="641"/>
      <c r="CY30" s="642"/>
      <c r="CZ30" s="643">
        <v>9.3000000000000007</v>
      </c>
      <c r="DA30" s="661"/>
      <c r="DB30" s="661"/>
      <c r="DC30" s="662"/>
      <c r="DD30" s="646">
        <v>563448</v>
      </c>
      <c r="DE30" s="641"/>
      <c r="DF30" s="641"/>
      <c r="DG30" s="641"/>
      <c r="DH30" s="641"/>
      <c r="DI30" s="641"/>
      <c r="DJ30" s="641"/>
      <c r="DK30" s="642"/>
      <c r="DL30" s="646">
        <v>563448</v>
      </c>
      <c r="DM30" s="641"/>
      <c r="DN30" s="641"/>
      <c r="DO30" s="641"/>
      <c r="DP30" s="641"/>
      <c r="DQ30" s="641"/>
      <c r="DR30" s="641"/>
      <c r="DS30" s="641"/>
      <c r="DT30" s="641"/>
      <c r="DU30" s="641"/>
      <c r="DV30" s="642"/>
      <c r="DW30" s="643">
        <v>17.3</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490749</v>
      </c>
      <c r="S31" s="641"/>
      <c r="T31" s="641"/>
      <c r="U31" s="641"/>
      <c r="V31" s="641"/>
      <c r="W31" s="641"/>
      <c r="X31" s="641"/>
      <c r="Y31" s="642"/>
      <c r="Z31" s="677">
        <v>7.9</v>
      </c>
      <c r="AA31" s="677"/>
      <c r="AB31" s="677"/>
      <c r="AC31" s="677"/>
      <c r="AD31" s="678" t="s">
        <v>144</v>
      </c>
      <c r="AE31" s="678"/>
      <c r="AF31" s="678"/>
      <c r="AG31" s="678"/>
      <c r="AH31" s="678"/>
      <c r="AI31" s="678"/>
      <c r="AJ31" s="678"/>
      <c r="AK31" s="678"/>
      <c r="AL31" s="643" t="s">
        <v>232</v>
      </c>
      <c r="AM31" s="644"/>
      <c r="AN31" s="644"/>
      <c r="AO31" s="679"/>
      <c r="AP31" s="715" t="s">
        <v>308</v>
      </c>
      <c r="AQ31" s="716"/>
      <c r="AR31" s="716"/>
      <c r="AS31" s="716"/>
      <c r="AT31" s="721" t="s">
        <v>309</v>
      </c>
      <c r="AU31" s="231"/>
      <c r="AV31" s="231"/>
      <c r="AW31" s="231"/>
      <c r="AX31" s="708" t="s">
        <v>186</v>
      </c>
      <c r="AY31" s="709"/>
      <c r="AZ31" s="709"/>
      <c r="BA31" s="709"/>
      <c r="BB31" s="709"/>
      <c r="BC31" s="709"/>
      <c r="BD31" s="709"/>
      <c r="BE31" s="709"/>
      <c r="BF31" s="710"/>
      <c r="BG31" s="711">
        <v>99.1</v>
      </c>
      <c r="BH31" s="712"/>
      <c r="BI31" s="712"/>
      <c r="BJ31" s="712"/>
      <c r="BK31" s="712"/>
      <c r="BL31" s="712"/>
      <c r="BM31" s="713">
        <v>96.8</v>
      </c>
      <c r="BN31" s="712"/>
      <c r="BO31" s="712"/>
      <c r="BP31" s="712"/>
      <c r="BQ31" s="714"/>
      <c r="BR31" s="711">
        <v>99</v>
      </c>
      <c r="BS31" s="712"/>
      <c r="BT31" s="712"/>
      <c r="BU31" s="712"/>
      <c r="BV31" s="712"/>
      <c r="BW31" s="712"/>
      <c r="BX31" s="713">
        <v>96.2</v>
      </c>
      <c r="BY31" s="712"/>
      <c r="BZ31" s="712"/>
      <c r="CA31" s="712"/>
      <c r="CB31" s="714"/>
      <c r="CD31" s="731"/>
      <c r="CE31" s="732"/>
      <c r="CF31" s="673" t="s">
        <v>310</v>
      </c>
      <c r="CG31" s="674"/>
      <c r="CH31" s="674"/>
      <c r="CI31" s="674"/>
      <c r="CJ31" s="674"/>
      <c r="CK31" s="674"/>
      <c r="CL31" s="674"/>
      <c r="CM31" s="674"/>
      <c r="CN31" s="674"/>
      <c r="CO31" s="674"/>
      <c r="CP31" s="674"/>
      <c r="CQ31" s="675"/>
      <c r="CR31" s="640">
        <v>17119</v>
      </c>
      <c r="CS31" s="659"/>
      <c r="CT31" s="659"/>
      <c r="CU31" s="659"/>
      <c r="CV31" s="659"/>
      <c r="CW31" s="659"/>
      <c r="CX31" s="659"/>
      <c r="CY31" s="660"/>
      <c r="CZ31" s="643">
        <v>0.3</v>
      </c>
      <c r="DA31" s="661"/>
      <c r="DB31" s="661"/>
      <c r="DC31" s="662"/>
      <c r="DD31" s="646">
        <v>17119</v>
      </c>
      <c r="DE31" s="659"/>
      <c r="DF31" s="659"/>
      <c r="DG31" s="659"/>
      <c r="DH31" s="659"/>
      <c r="DI31" s="659"/>
      <c r="DJ31" s="659"/>
      <c r="DK31" s="660"/>
      <c r="DL31" s="646">
        <v>17119</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04" t="s">
        <v>311</v>
      </c>
      <c r="C32" s="705"/>
      <c r="D32" s="705"/>
      <c r="E32" s="705"/>
      <c r="F32" s="705"/>
      <c r="G32" s="705"/>
      <c r="H32" s="705"/>
      <c r="I32" s="705"/>
      <c r="J32" s="705"/>
      <c r="K32" s="705"/>
      <c r="L32" s="705"/>
      <c r="M32" s="705"/>
      <c r="N32" s="705"/>
      <c r="O32" s="705"/>
      <c r="P32" s="705"/>
      <c r="Q32" s="706"/>
      <c r="R32" s="640" t="s">
        <v>135</v>
      </c>
      <c r="S32" s="641"/>
      <c r="T32" s="641"/>
      <c r="U32" s="641"/>
      <c r="V32" s="641"/>
      <c r="W32" s="641"/>
      <c r="X32" s="641"/>
      <c r="Y32" s="642"/>
      <c r="Z32" s="677" t="s">
        <v>232</v>
      </c>
      <c r="AA32" s="677"/>
      <c r="AB32" s="677"/>
      <c r="AC32" s="677"/>
      <c r="AD32" s="678" t="s">
        <v>232</v>
      </c>
      <c r="AE32" s="678"/>
      <c r="AF32" s="678"/>
      <c r="AG32" s="678"/>
      <c r="AH32" s="678"/>
      <c r="AI32" s="678"/>
      <c r="AJ32" s="678"/>
      <c r="AK32" s="678"/>
      <c r="AL32" s="643" t="s">
        <v>135</v>
      </c>
      <c r="AM32" s="644"/>
      <c r="AN32" s="644"/>
      <c r="AO32" s="679"/>
      <c r="AP32" s="717"/>
      <c r="AQ32" s="718"/>
      <c r="AR32" s="718"/>
      <c r="AS32" s="718"/>
      <c r="AT32" s="722"/>
      <c r="AU32" s="230" t="s">
        <v>312</v>
      </c>
      <c r="AV32" s="230"/>
      <c r="AW32" s="230"/>
      <c r="AX32" s="637" t="s">
        <v>313</v>
      </c>
      <c r="AY32" s="638"/>
      <c r="AZ32" s="638"/>
      <c r="BA32" s="638"/>
      <c r="BB32" s="638"/>
      <c r="BC32" s="638"/>
      <c r="BD32" s="638"/>
      <c r="BE32" s="638"/>
      <c r="BF32" s="639"/>
      <c r="BG32" s="724">
        <v>99.4</v>
      </c>
      <c r="BH32" s="659"/>
      <c r="BI32" s="659"/>
      <c r="BJ32" s="659"/>
      <c r="BK32" s="659"/>
      <c r="BL32" s="659"/>
      <c r="BM32" s="644">
        <v>97.7</v>
      </c>
      <c r="BN32" s="725"/>
      <c r="BO32" s="725"/>
      <c r="BP32" s="725"/>
      <c r="BQ32" s="683"/>
      <c r="BR32" s="724">
        <v>99.1</v>
      </c>
      <c r="BS32" s="659"/>
      <c r="BT32" s="659"/>
      <c r="BU32" s="659"/>
      <c r="BV32" s="659"/>
      <c r="BW32" s="659"/>
      <c r="BX32" s="644">
        <v>97.1</v>
      </c>
      <c r="BY32" s="725"/>
      <c r="BZ32" s="725"/>
      <c r="CA32" s="725"/>
      <c r="CB32" s="683"/>
      <c r="CD32" s="733"/>
      <c r="CE32" s="734"/>
      <c r="CF32" s="673" t="s">
        <v>314</v>
      </c>
      <c r="CG32" s="674"/>
      <c r="CH32" s="674"/>
      <c r="CI32" s="674"/>
      <c r="CJ32" s="674"/>
      <c r="CK32" s="674"/>
      <c r="CL32" s="674"/>
      <c r="CM32" s="674"/>
      <c r="CN32" s="674"/>
      <c r="CO32" s="674"/>
      <c r="CP32" s="674"/>
      <c r="CQ32" s="675"/>
      <c r="CR32" s="640">
        <v>62</v>
      </c>
      <c r="CS32" s="641"/>
      <c r="CT32" s="641"/>
      <c r="CU32" s="641"/>
      <c r="CV32" s="641"/>
      <c r="CW32" s="641"/>
      <c r="CX32" s="641"/>
      <c r="CY32" s="642"/>
      <c r="CZ32" s="643">
        <v>0</v>
      </c>
      <c r="DA32" s="661"/>
      <c r="DB32" s="661"/>
      <c r="DC32" s="662"/>
      <c r="DD32" s="646">
        <v>62</v>
      </c>
      <c r="DE32" s="641"/>
      <c r="DF32" s="641"/>
      <c r="DG32" s="641"/>
      <c r="DH32" s="641"/>
      <c r="DI32" s="641"/>
      <c r="DJ32" s="641"/>
      <c r="DK32" s="642"/>
      <c r="DL32" s="646">
        <v>62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546404</v>
      </c>
      <c r="S33" s="641"/>
      <c r="T33" s="641"/>
      <c r="U33" s="641"/>
      <c r="V33" s="641"/>
      <c r="W33" s="641"/>
      <c r="X33" s="641"/>
      <c r="Y33" s="642"/>
      <c r="Z33" s="677">
        <v>8.8000000000000007</v>
      </c>
      <c r="AA33" s="677"/>
      <c r="AB33" s="677"/>
      <c r="AC33" s="677"/>
      <c r="AD33" s="678" t="s">
        <v>232</v>
      </c>
      <c r="AE33" s="678"/>
      <c r="AF33" s="678"/>
      <c r="AG33" s="678"/>
      <c r="AH33" s="678"/>
      <c r="AI33" s="678"/>
      <c r="AJ33" s="678"/>
      <c r="AK33" s="678"/>
      <c r="AL33" s="643" t="s">
        <v>232</v>
      </c>
      <c r="AM33" s="644"/>
      <c r="AN33" s="644"/>
      <c r="AO33" s="679"/>
      <c r="AP33" s="719"/>
      <c r="AQ33" s="720"/>
      <c r="AR33" s="720"/>
      <c r="AS33" s="720"/>
      <c r="AT33" s="723"/>
      <c r="AU33" s="232"/>
      <c r="AV33" s="232"/>
      <c r="AW33" s="232"/>
      <c r="AX33" s="621" t="s">
        <v>316</v>
      </c>
      <c r="AY33" s="622"/>
      <c r="AZ33" s="622"/>
      <c r="BA33" s="622"/>
      <c r="BB33" s="622"/>
      <c r="BC33" s="622"/>
      <c r="BD33" s="622"/>
      <c r="BE33" s="622"/>
      <c r="BF33" s="623"/>
      <c r="BG33" s="707">
        <v>98.7</v>
      </c>
      <c r="BH33" s="625"/>
      <c r="BI33" s="625"/>
      <c r="BJ33" s="625"/>
      <c r="BK33" s="625"/>
      <c r="BL33" s="625"/>
      <c r="BM33" s="668">
        <v>95.3</v>
      </c>
      <c r="BN33" s="625"/>
      <c r="BO33" s="625"/>
      <c r="BP33" s="625"/>
      <c r="BQ33" s="689"/>
      <c r="BR33" s="707">
        <v>98.7</v>
      </c>
      <c r="BS33" s="625"/>
      <c r="BT33" s="625"/>
      <c r="BU33" s="625"/>
      <c r="BV33" s="625"/>
      <c r="BW33" s="625"/>
      <c r="BX33" s="668">
        <v>94.8</v>
      </c>
      <c r="BY33" s="625"/>
      <c r="BZ33" s="625"/>
      <c r="CA33" s="625"/>
      <c r="CB33" s="689"/>
      <c r="CD33" s="673" t="s">
        <v>317</v>
      </c>
      <c r="CE33" s="674"/>
      <c r="CF33" s="674"/>
      <c r="CG33" s="674"/>
      <c r="CH33" s="674"/>
      <c r="CI33" s="674"/>
      <c r="CJ33" s="674"/>
      <c r="CK33" s="674"/>
      <c r="CL33" s="674"/>
      <c r="CM33" s="674"/>
      <c r="CN33" s="674"/>
      <c r="CO33" s="674"/>
      <c r="CP33" s="674"/>
      <c r="CQ33" s="675"/>
      <c r="CR33" s="640">
        <v>2661014</v>
      </c>
      <c r="CS33" s="659"/>
      <c r="CT33" s="659"/>
      <c r="CU33" s="659"/>
      <c r="CV33" s="659"/>
      <c r="CW33" s="659"/>
      <c r="CX33" s="659"/>
      <c r="CY33" s="660"/>
      <c r="CZ33" s="643">
        <v>44</v>
      </c>
      <c r="DA33" s="661"/>
      <c r="DB33" s="661"/>
      <c r="DC33" s="662"/>
      <c r="DD33" s="646">
        <v>1931149</v>
      </c>
      <c r="DE33" s="659"/>
      <c r="DF33" s="659"/>
      <c r="DG33" s="659"/>
      <c r="DH33" s="659"/>
      <c r="DI33" s="659"/>
      <c r="DJ33" s="659"/>
      <c r="DK33" s="660"/>
      <c r="DL33" s="646">
        <v>1598559</v>
      </c>
      <c r="DM33" s="659"/>
      <c r="DN33" s="659"/>
      <c r="DO33" s="659"/>
      <c r="DP33" s="659"/>
      <c r="DQ33" s="659"/>
      <c r="DR33" s="659"/>
      <c r="DS33" s="659"/>
      <c r="DT33" s="659"/>
      <c r="DU33" s="659"/>
      <c r="DV33" s="660"/>
      <c r="DW33" s="643">
        <v>49.1</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16527</v>
      </c>
      <c r="S34" s="641"/>
      <c r="T34" s="641"/>
      <c r="U34" s="641"/>
      <c r="V34" s="641"/>
      <c r="W34" s="641"/>
      <c r="X34" s="641"/>
      <c r="Y34" s="642"/>
      <c r="Z34" s="677">
        <v>0.3</v>
      </c>
      <c r="AA34" s="677"/>
      <c r="AB34" s="677"/>
      <c r="AC34" s="677"/>
      <c r="AD34" s="678">
        <v>6882</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935649</v>
      </c>
      <c r="CS34" s="641"/>
      <c r="CT34" s="641"/>
      <c r="CU34" s="641"/>
      <c r="CV34" s="641"/>
      <c r="CW34" s="641"/>
      <c r="CX34" s="641"/>
      <c r="CY34" s="642"/>
      <c r="CZ34" s="643">
        <v>15.5</v>
      </c>
      <c r="DA34" s="661"/>
      <c r="DB34" s="661"/>
      <c r="DC34" s="662"/>
      <c r="DD34" s="646">
        <v>637815</v>
      </c>
      <c r="DE34" s="641"/>
      <c r="DF34" s="641"/>
      <c r="DG34" s="641"/>
      <c r="DH34" s="641"/>
      <c r="DI34" s="641"/>
      <c r="DJ34" s="641"/>
      <c r="DK34" s="642"/>
      <c r="DL34" s="646">
        <v>423249</v>
      </c>
      <c r="DM34" s="641"/>
      <c r="DN34" s="641"/>
      <c r="DO34" s="641"/>
      <c r="DP34" s="641"/>
      <c r="DQ34" s="641"/>
      <c r="DR34" s="641"/>
      <c r="DS34" s="641"/>
      <c r="DT34" s="641"/>
      <c r="DU34" s="641"/>
      <c r="DV34" s="642"/>
      <c r="DW34" s="643">
        <v>13</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63640</v>
      </c>
      <c r="S35" s="641"/>
      <c r="T35" s="641"/>
      <c r="U35" s="641"/>
      <c r="V35" s="641"/>
      <c r="W35" s="641"/>
      <c r="X35" s="641"/>
      <c r="Y35" s="642"/>
      <c r="Z35" s="677">
        <v>1</v>
      </c>
      <c r="AA35" s="677"/>
      <c r="AB35" s="677"/>
      <c r="AC35" s="677"/>
      <c r="AD35" s="678" t="s">
        <v>144</v>
      </c>
      <c r="AE35" s="678"/>
      <c r="AF35" s="678"/>
      <c r="AG35" s="678"/>
      <c r="AH35" s="678"/>
      <c r="AI35" s="678"/>
      <c r="AJ35" s="678"/>
      <c r="AK35" s="678"/>
      <c r="AL35" s="643" t="s">
        <v>144</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51010</v>
      </c>
      <c r="CS35" s="659"/>
      <c r="CT35" s="659"/>
      <c r="CU35" s="659"/>
      <c r="CV35" s="659"/>
      <c r="CW35" s="659"/>
      <c r="CX35" s="659"/>
      <c r="CY35" s="660"/>
      <c r="CZ35" s="643">
        <v>0.8</v>
      </c>
      <c r="DA35" s="661"/>
      <c r="DB35" s="661"/>
      <c r="DC35" s="662"/>
      <c r="DD35" s="646">
        <v>48969</v>
      </c>
      <c r="DE35" s="659"/>
      <c r="DF35" s="659"/>
      <c r="DG35" s="659"/>
      <c r="DH35" s="659"/>
      <c r="DI35" s="659"/>
      <c r="DJ35" s="659"/>
      <c r="DK35" s="660"/>
      <c r="DL35" s="646">
        <v>45149</v>
      </c>
      <c r="DM35" s="659"/>
      <c r="DN35" s="659"/>
      <c r="DO35" s="659"/>
      <c r="DP35" s="659"/>
      <c r="DQ35" s="659"/>
      <c r="DR35" s="659"/>
      <c r="DS35" s="659"/>
      <c r="DT35" s="659"/>
      <c r="DU35" s="659"/>
      <c r="DV35" s="660"/>
      <c r="DW35" s="643">
        <v>1.4</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596948</v>
      </c>
      <c r="S36" s="641"/>
      <c r="T36" s="641"/>
      <c r="U36" s="641"/>
      <c r="V36" s="641"/>
      <c r="W36" s="641"/>
      <c r="X36" s="641"/>
      <c r="Y36" s="642"/>
      <c r="Z36" s="677">
        <v>9.6</v>
      </c>
      <c r="AA36" s="677"/>
      <c r="AB36" s="677"/>
      <c r="AC36" s="677"/>
      <c r="AD36" s="678" t="s">
        <v>144</v>
      </c>
      <c r="AE36" s="678"/>
      <c r="AF36" s="678"/>
      <c r="AG36" s="678"/>
      <c r="AH36" s="678"/>
      <c r="AI36" s="678"/>
      <c r="AJ36" s="678"/>
      <c r="AK36" s="678"/>
      <c r="AL36" s="643" t="s">
        <v>232</v>
      </c>
      <c r="AM36" s="644"/>
      <c r="AN36" s="644"/>
      <c r="AO36" s="679"/>
      <c r="AP36" s="235"/>
      <c r="AQ36" s="692" t="s">
        <v>325</v>
      </c>
      <c r="AR36" s="693"/>
      <c r="AS36" s="693"/>
      <c r="AT36" s="693"/>
      <c r="AU36" s="693"/>
      <c r="AV36" s="693"/>
      <c r="AW36" s="693"/>
      <c r="AX36" s="693"/>
      <c r="AY36" s="694"/>
      <c r="AZ36" s="695">
        <v>658473</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5184</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912494</v>
      </c>
      <c r="CS36" s="641"/>
      <c r="CT36" s="641"/>
      <c r="CU36" s="641"/>
      <c r="CV36" s="641"/>
      <c r="CW36" s="641"/>
      <c r="CX36" s="641"/>
      <c r="CY36" s="642"/>
      <c r="CZ36" s="643">
        <v>15.1</v>
      </c>
      <c r="DA36" s="661"/>
      <c r="DB36" s="661"/>
      <c r="DC36" s="662"/>
      <c r="DD36" s="646">
        <v>637981</v>
      </c>
      <c r="DE36" s="641"/>
      <c r="DF36" s="641"/>
      <c r="DG36" s="641"/>
      <c r="DH36" s="641"/>
      <c r="DI36" s="641"/>
      <c r="DJ36" s="641"/>
      <c r="DK36" s="642"/>
      <c r="DL36" s="646">
        <v>525373</v>
      </c>
      <c r="DM36" s="641"/>
      <c r="DN36" s="641"/>
      <c r="DO36" s="641"/>
      <c r="DP36" s="641"/>
      <c r="DQ36" s="641"/>
      <c r="DR36" s="641"/>
      <c r="DS36" s="641"/>
      <c r="DT36" s="641"/>
      <c r="DU36" s="641"/>
      <c r="DV36" s="642"/>
      <c r="DW36" s="643">
        <v>16.100000000000001</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175511</v>
      </c>
      <c r="S37" s="641"/>
      <c r="T37" s="641"/>
      <c r="U37" s="641"/>
      <c r="V37" s="641"/>
      <c r="W37" s="641"/>
      <c r="X37" s="641"/>
      <c r="Y37" s="642"/>
      <c r="Z37" s="677">
        <v>2.8</v>
      </c>
      <c r="AA37" s="677"/>
      <c r="AB37" s="677"/>
      <c r="AC37" s="677"/>
      <c r="AD37" s="678" t="s">
        <v>232</v>
      </c>
      <c r="AE37" s="678"/>
      <c r="AF37" s="678"/>
      <c r="AG37" s="678"/>
      <c r="AH37" s="678"/>
      <c r="AI37" s="678"/>
      <c r="AJ37" s="678"/>
      <c r="AK37" s="678"/>
      <c r="AL37" s="643" t="s">
        <v>144</v>
      </c>
      <c r="AM37" s="644"/>
      <c r="AN37" s="644"/>
      <c r="AO37" s="679"/>
      <c r="AQ37" s="680" t="s">
        <v>329</v>
      </c>
      <c r="AR37" s="681"/>
      <c r="AS37" s="681"/>
      <c r="AT37" s="681"/>
      <c r="AU37" s="681"/>
      <c r="AV37" s="681"/>
      <c r="AW37" s="681"/>
      <c r="AX37" s="681"/>
      <c r="AY37" s="682"/>
      <c r="AZ37" s="640">
        <v>249965</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-163</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528104</v>
      </c>
      <c r="CS37" s="659"/>
      <c r="CT37" s="659"/>
      <c r="CU37" s="659"/>
      <c r="CV37" s="659"/>
      <c r="CW37" s="659"/>
      <c r="CX37" s="659"/>
      <c r="CY37" s="660"/>
      <c r="CZ37" s="643">
        <v>8.6999999999999993</v>
      </c>
      <c r="DA37" s="661"/>
      <c r="DB37" s="661"/>
      <c r="DC37" s="662"/>
      <c r="DD37" s="646">
        <v>376302</v>
      </c>
      <c r="DE37" s="659"/>
      <c r="DF37" s="659"/>
      <c r="DG37" s="659"/>
      <c r="DH37" s="659"/>
      <c r="DI37" s="659"/>
      <c r="DJ37" s="659"/>
      <c r="DK37" s="660"/>
      <c r="DL37" s="646">
        <v>349948</v>
      </c>
      <c r="DM37" s="659"/>
      <c r="DN37" s="659"/>
      <c r="DO37" s="659"/>
      <c r="DP37" s="659"/>
      <c r="DQ37" s="659"/>
      <c r="DR37" s="659"/>
      <c r="DS37" s="659"/>
      <c r="DT37" s="659"/>
      <c r="DU37" s="659"/>
      <c r="DV37" s="660"/>
      <c r="DW37" s="643">
        <v>10.7</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151523</v>
      </c>
      <c r="S38" s="641"/>
      <c r="T38" s="641"/>
      <c r="U38" s="641"/>
      <c r="V38" s="641"/>
      <c r="W38" s="641"/>
      <c r="X38" s="641"/>
      <c r="Y38" s="642"/>
      <c r="Z38" s="677">
        <v>2.4</v>
      </c>
      <c r="AA38" s="677"/>
      <c r="AB38" s="677"/>
      <c r="AC38" s="677"/>
      <c r="AD38" s="678">
        <v>3055</v>
      </c>
      <c r="AE38" s="678"/>
      <c r="AF38" s="678"/>
      <c r="AG38" s="678"/>
      <c r="AH38" s="678"/>
      <c r="AI38" s="678"/>
      <c r="AJ38" s="678"/>
      <c r="AK38" s="678"/>
      <c r="AL38" s="643">
        <v>0.1</v>
      </c>
      <c r="AM38" s="644"/>
      <c r="AN38" s="644"/>
      <c r="AO38" s="679"/>
      <c r="AQ38" s="680" t="s">
        <v>333</v>
      </c>
      <c r="AR38" s="681"/>
      <c r="AS38" s="681"/>
      <c r="AT38" s="681"/>
      <c r="AU38" s="681"/>
      <c r="AV38" s="681"/>
      <c r="AW38" s="681"/>
      <c r="AX38" s="681"/>
      <c r="AY38" s="682"/>
      <c r="AZ38" s="640">
        <v>4931</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1478</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657603</v>
      </c>
      <c r="CS38" s="641"/>
      <c r="CT38" s="641"/>
      <c r="CU38" s="641"/>
      <c r="CV38" s="641"/>
      <c r="CW38" s="641"/>
      <c r="CX38" s="641"/>
      <c r="CY38" s="642"/>
      <c r="CZ38" s="643">
        <v>10.9</v>
      </c>
      <c r="DA38" s="661"/>
      <c r="DB38" s="661"/>
      <c r="DC38" s="662"/>
      <c r="DD38" s="646">
        <v>594788</v>
      </c>
      <c r="DE38" s="641"/>
      <c r="DF38" s="641"/>
      <c r="DG38" s="641"/>
      <c r="DH38" s="641"/>
      <c r="DI38" s="641"/>
      <c r="DJ38" s="641"/>
      <c r="DK38" s="642"/>
      <c r="DL38" s="646">
        <v>594788</v>
      </c>
      <c r="DM38" s="641"/>
      <c r="DN38" s="641"/>
      <c r="DO38" s="641"/>
      <c r="DP38" s="641"/>
      <c r="DQ38" s="641"/>
      <c r="DR38" s="641"/>
      <c r="DS38" s="641"/>
      <c r="DT38" s="641"/>
      <c r="DU38" s="641"/>
      <c r="DV38" s="642"/>
      <c r="DW38" s="643">
        <v>18.3</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785500</v>
      </c>
      <c r="S39" s="641"/>
      <c r="T39" s="641"/>
      <c r="U39" s="641"/>
      <c r="V39" s="641"/>
      <c r="W39" s="641"/>
      <c r="X39" s="641"/>
      <c r="Y39" s="642"/>
      <c r="Z39" s="677">
        <v>12.7</v>
      </c>
      <c r="AA39" s="677"/>
      <c r="AB39" s="677"/>
      <c r="AC39" s="677"/>
      <c r="AD39" s="678" t="s">
        <v>135</v>
      </c>
      <c r="AE39" s="678"/>
      <c r="AF39" s="678"/>
      <c r="AG39" s="678"/>
      <c r="AH39" s="678"/>
      <c r="AI39" s="678"/>
      <c r="AJ39" s="678"/>
      <c r="AK39" s="678"/>
      <c r="AL39" s="643" t="s">
        <v>144</v>
      </c>
      <c r="AM39" s="644"/>
      <c r="AN39" s="644"/>
      <c r="AO39" s="679"/>
      <c r="AQ39" s="680" t="s">
        <v>337</v>
      </c>
      <c r="AR39" s="681"/>
      <c r="AS39" s="681"/>
      <c r="AT39" s="681"/>
      <c r="AU39" s="681"/>
      <c r="AV39" s="681"/>
      <c r="AW39" s="681"/>
      <c r="AX39" s="681"/>
      <c r="AY39" s="682"/>
      <c r="AZ39" s="640">
        <v>870</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2292</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64258</v>
      </c>
      <c r="CS39" s="659"/>
      <c r="CT39" s="659"/>
      <c r="CU39" s="659"/>
      <c r="CV39" s="659"/>
      <c r="CW39" s="659"/>
      <c r="CX39" s="659"/>
      <c r="CY39" s="660"/>
      <c r="CZ39" s="643">
        <v>1.1000000000000001</v>
      </c>
      <c r="DA39" s="661"/>
      <c r="DB39" s="661"/>
      <c r="DC39" s="662"/>
      <c r="DD39" s="646">
        <v>1596</v>
      </c>
      <c r="DE39" s="659"/>
      <c r="DF39" s="659"/>
      <c r="DG39" s="659"/>
      <c r="DH39" s="659"/>
      <c r="DI39" s="659"/>
      <c r="DJ39" s="659"/>
      <c r="DK39" s="660"/>
      <c r="DL39" s="646" t="s">
        <v>135</v>
      </c>
      <c r="DM39" s="659"/>
      <c r="DN39" s="659"/>
      <c r="DO39" s="659"/>
      <c r="DP39" s="659"/>
      <c r="DQ39" s="659"/>
      <c r="DR39" s="659"/>
      <c r="DS39" s="659"/>
      <c r="DT39" s="659"/>
      <c r="DU39" s="659"/>
      <c r="DV39" s="660"/>
      <c r="DW39" s="643" t="s">
        <v>144</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232</v>
      </c>
      <c r="S40" s="641"/>
      <c r="T40" s="641"/>
      <c r="U40" s="641"/>
      <c r="V40" s="641"/>
      <c r="W40" s="641"/>
      <c r="X40" s="641"/>
      <c r="Y40" s="642"/>
      <c r="Z40" s="677" t="s">
        <v>232</v>
      </c>
      <c r="AA40" s="677"/>
      <c r="AB40" s="677"/>
      <c r="AC40" s="677"/>
      <c r="AD40" s="678" t="s">
        <v>144</v>
      </c>
      <c r="AE40" s="678"/>
      <c r="AF40" s="678"/>
      <c r="AG40" s="678"/>
      <c r="AH40" s="678"/>
      <c r="AI40" s="678"/>
      <c r="AJ40" s="678"/>
      <c r="AK40" s="678"/>
      <c r="AL40" s="643" t="s">
        <v>135</v>
      </c>
      <c r="AM40" s="644"/>
      <c r="AN40" s="644"/>
      <c r="AO40" s="679"/>
      <c r="AQ40" s="680" t="s">
        <v>341</v>
      </c>
      <c r="AR40" s="681"/>
      <c r="AS40" s="681"/>
      <c r="AT40" s="681"/>
      <c r="AU40" s="681"/>
      <c r="AV40" s="681"/>
      <c r="AW40" s="681"/>
      <c r="AX40" s="681"/>
      <c r="AY40" s="682"/>
      <c r="AZ40" s="640" t="s">
        <v>232</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84</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40000</v>
      </c>
      <c r="CS40" s="641"/>
      <c r="CT40" s="641"/>
      <c r="CU40" s="641"/>
      <c r="CV40" s="641"/>
      <c r="CW40" s="641"/>
      <c r="CX40" s="641"/>
      <c r="CY40" s="642"/>
      <c r="CZ40" s="643">
        <v>0.7</v>
      </c>
      <c r="DA40" s="661"/>
      <c r="DB40" s="661"/>
      <c r="DC40" s="662"/>
      <c r="DD40" s="646">
        <v>10000</v>
      </c>
      <c r="DE40" s="641"/>
      <c r="DF40" s="641"/>
      <c r="DG40" s="641"/>
      <c r="DH40" s="641"/>
      <c r="DI40" s="641"/>
      <c r="DJ40" s="641"/>
      <c r="DK40" s="642"/>
      <c r="DL40" s="646">
        <v>10000</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117000</v>
      </c>
      <c r="S41" s="641"/>
      <c r="T41" s="641"/>
      <c r="U41" s="641"/>
      <c r="V41" s="641"/>
      <c r="W41" s="641"/>
      <c r="X41" s="641"/>
      <c r="Y41" s="642"/>
      <c r="Z41" s="677">
        <v>1.9</v>
      </c>
      <c r="AA41" s="677"/>
      <c r="AB41" s="677"/>
      <c r="AC41" s="677"/>
      <c r="AD41" s="678" t="s">
        <v>144</v>
      </c>
      <c r="AE41" s="678"/>
      <c r="AF41" s="678"/>
      <c r="AG41" s="678"/>
      <c r="AH41" s="678"/>
      <c r="AI41" s="678"/>
      <c r="AJ41" s="678"/>
      <c r="AK41" s="678"/>
      <c r="AL41" s="643" t="s">
        <v>144</v>
      </c>
      <c r="AM41" s="644"/>
      <c r="AN41" s="644"/>
      <c r="AO41" s="679"/>
      <c r="AQ41" s="680" t="s">
        <v>346</v>
      </c>
      <c r="AR41" s="681"/>
      <c r="AS41" s="681"/>
      <c r="AT41" s="681"/>
      <c r="AU41" s="681"/>
      <c r="AV41" s="681"/>
      <c r="AW41" s="681"/>
      <c r="AX41" s="681"/>
      <c r="AY41" s="682"/>
      <c r="AZ41" s="640">
        <v>62685</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144</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144</v>
      </c>
      <c r="CS41" s="659"/>
      <c r="CT41" s="659"/>
      <c r="CU41" s="659"/>
      <c r="CV41" s="659"/>
      <c r="CW41" s="659"/>
      <c r="CX41" s="659"/>
      <c r="CY41" s="660"/>
      <c r="CZ41" s="643" t="s">
        <v>232</v>
      </c>
      <c r="DA41" s="661"/>
      <c r="DB41" s="661"/>
      <c r="DC41" s="662"/>
      <c r="DD41" s="646" t="s">
        <v>144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6188947</v>
      </c>
      <c r="S42" s="663"/>
      <c r="T42" s="663"/>
      <c r="U42" s="663"/>
      <c r="V42" s="663"/>
      <c r="W42" s="663"/>
      <c r="X42" s="663"/>
      <c r="Y42" s="665"/>
      <c r="Z42" s="666">
        <v>100</v>
      </c>
      <c r="AA42" s="666"/>
      <c r="AB42" s="666"/>
      <c r="AC42" s="666"/>
      <c r="AD42" s="667">
        <v>3139744</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340022</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342</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1649475</v>
      </c>
      <c r="CS42" s="641"/>
      <c r="CT42" s="641"/>
      <c r="CU42" s="641"/>
      <c r="CV42" s="641"/>
      <c r="CW42" s="641"/>
      <c r="CX42" s="641"/>
      <c r="CY42" s="642"/>
      <c r="CZ42" s="643">
        <v>27.2</v>
      </c>
      <c r="DA42" s="644"/>
      <c r="DB42" s="644"/>
      <c r="DC42" s="645"/>
      <c r="DD42" s="646">
        <v>403238</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185980</v>
      </c>
      <c r="CS43" s="659"/>
      <c r="CT43" s="659"/>
      <c r="CU43" s="659"/>
      <c r="CV43" s="659"/>
      <c r="CW43" s="659"/>
      <c r="CX43" s="659"/>
      <c r="CY43" s="660"/>
      <c r="CZ43" s="643">
        <v>3.1</v>
      </c>
      <c r="DA43" s="661"/>
      <c r="DB43" s="661"/>
      <c r="DC43" s="662"/>
      <c r="DD43" s="646">
        <v>185980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354</v>
      </c>
      <c r="CG44" s="638"/>
      <c r="CH44" s="638"/>
      <c r="CI44" s="638"/>
      <c r="CJ44" s="638"/>
      <c r="CK44" s="638"/>
      <c r="CL44" s="638"/>
      <c r="CM44" s="638"/>
      <c r="CN44" s="638"/>
      <c r="CO44" s="638"/>
      <c r="CP44" s="638"/>
      <c r="CQ44" s="639"/>
      <c r="CR44" s="640">
        <v>1600050</v>
      </c>
      <c r="CS44" s="641"/>
      <c r="CT44" s="641"/>
      <c r="CU44" s="641"/>
      <c r="CV44" s="641"/>
      <c r="CW44" s="641"/>
      <c r="CX44" s="641"/>
      <c r="CY44" s="642"/>
      <c r="CZ44" s="643">
        <v>26.4</v>
      </c>
      <c r="DA44" s="644"/>
      <c r="DB44" s="644"/>
      <c r="DC44" s="645"/>
      <c r="DD44" s="646">
        <v>399678</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1268883</v>
      </c>
      <c r="CS45" s="659"/>
      <c r="CT45" s="659"/>
      <c r="CU45" s="659"/>
      <c r="CV45" s="659"/>
      <c r="CW45" s="659"/>
      <c r="CX45" s="659"/>
      <c r="CY45" s="660"/>
      <c r="CZ45" s="643">
        <v>21</v>
      </c>
      <c r="DA45" s="661"/>
      <c r="DB45" s="661"/>
      <c r="DC45" s="662"/>
      <c r="DD45" s="646">
        <v>211457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323541</v>
      </c>
      <c r="CS46" s="641"/>
      <c r="CT46" s="641"/>
      <c r="CU46" s="641"/>
      <c r="CV46" s="641"/>
      <c r="CW46" s="641"/>
      <c r="CX46" s="641"/>
      <c r="CY46" s="642"/>
      <c r="CZ46" s="643">
        <v>5.3</v>
      </c>
      <c r="DA46" s="644"/>
      <c r="DB46" s="644"/>
      <c r="DC46" s="645"/>
      <c r="DD46" s="646">
        <v>181641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49425</v>
      </c>
      <c r="CS47" s="659"/>
      <c r="CT47" s="659"/>
      <c r="CU47" s="659"/>
      <c r="CV47" s="659"/>
      <c r="CW47" s="659"/>
      <c r="CX47" s="659"/>
      <c r="CY47" s="660"/>
      <c r="CZ47" s="643">
        <v>0.8</v>
      </c>
      <c r="DA47" s="661"/>
      <c r="DB47" s="661"/>
      <c r="DC47" s="662"/>
      <c r="DD47" s="646">
        <v>3560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232</v>
      </c>
      <c r="CS48" s="641"/>
      <c r="CT48" s="641"/>
      <c r="CU48" s="641"/>
      <c r="CV48" s="641"/>
      <c r="CW48" s="641"/>
      <c r="CX48" s="641"/>
      <c r="CY48" s="642"/>
      <c r="CZ48" s="643" t="s">
        <v>144</v>
      </c>
      <c r="DA48" s="644"/>
      <c r="DB48" s="644"/>
      <c r="DC48" s="645"/>
      <c r="DD48" s="646" t="s">
        <v>144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6053830</v>
      </c>
      <c r="CS49" s="625"/>
      <c r="CT49" s="625"/>
      <c r="CU49" s="625"/>
      <c r="CV49" s="625"/>
      <c r="CW49" s="625"/>
      <c r="CX49" s="625"/>
      <c r="CY49" s="626"/>
      <c r="CZ49" s="627">
        <v>100</v>
      </c>
      <c r="DA49" s="628"/>
      <c r="DB49" s="628"/>
      <c r="DC49" s="629"/>
      <c r="DD49" s="630">
        <v>3717794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5zzP3DYFNx5yHQ8b1jgHfqzfXtHQAbcIkUjbzDQJYEBAQibI8HSnHODtGTzjUB2R37vY3ZhvkPq6EM4ZzOD6Q==" saltValue="LIbJAlFX0K/L16QIKb7E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view="pageBreakPreview" zoomScale="70" zoomScaleNormal="40" zoomScaleSheetLayoutView="70" workbookViewId="0">
      <selection activeCell="A2" sqref="A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364</v>
      </c>
      <c r="DK2" s="1165"/>
      <c r="DL2" s="1165"/>
      <c r="DM2" s="1165"/>
      <c r="DN2" s="1165"/>
      <c r="DO2" s="1166"/>
      <c r="DP2" s="250"/>
      <c r="DQ2" s="1164" t="s">
        <v>365</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7"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2" t="s">
        <v>382</v>
      </c>
      <c r="DH5" s="1153"/>
      <c r="DI5" s="1153"/>
      <c r="DJ5" s="1153"/>
      <c r="DK5" s="1154"/>
      <c r="DL5" s="1152" t="s">
        <v>383</v>
      </c>
      <c r="DM5" s="1153"/>
      <c r="DN5" s="1153"/>
      <c r="DO5" s="1153"/>
      <c r="DP5" s="1154"/>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8"/>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5"/>
      <c r="DH6" s="1156"/>
      <c r="DI6" s="1156"/>
      <c r="DJ6" s="1156"/>
      <c r="DK6" s="1157"/>
      <c r="DL6" s="1155"/>
      <c r="DM6" s="1156"/>
      <c r="DN6" s="1156"/>
      <c r="DO6" s="1156"/>
      <c r="DP6" s="1157"/>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8">
        <v>6183</v>
      </c>
      <c r="R7" s="1159"/>
      <c r="S7" s="1159"/>
      <c r="T7" s="1159"/>
      <c r="U7" s="1159"/>
      <c r="V7" s="1159">
        <v>6054</v>
      </c>
      <c r="W7" s="1159"/>
      <c r="X7" s="1159"/>
      <c r="Y7" s="1159"/>
      <c r="Z7" s="1159"/>
      <c r="AA7" s="1159">
        <v>129</v>
      </c>
      <c r="AB7" s="1159"/>
      <c r="AC7" s="1159"/>
      <c r="AD7" s="1159"/>
      <c r="AE7" s="1160"/>
      <c r="AF7" s="1161">
        <v>75</v>
      </c>
      <c r="AG7" s="1162"/>
      <c r="AH7" s="1162"/>
      <c r="AI7" s="1162"/>
      <c r="AJ7" s="1163"/>
      <c r="AK7" s="1145" t="s">
        <v>587</v>
      </c>
      <c r="AL7" s="1146"/>
      <c r="AM7" s="1146"/>
      <c r="AN7" s="1146"/>
      <c r="AO7" s="1146"/>
      <c r="AP7" s="1146">
        <v>5181</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588</v>
      </c>
      <c r="BT7" s="1150"/>
      <c r="BU7" s="1150"/>
      <c r="BV7" s="1150"/>
      <c r="BW7" s="1150"/>
      <c r="BX7" s="1150"/>
      <c r="BY7" s="1150"/>
      <c r="BZ7" s="1150"/>
      <c r="CA7" s="1150"/>
      <c r="CB7" s="1150"/>
      <c r="CC7" s="1150"/>
      <c r="CD7" s="1150"/>
      <c r="CE7" s="1150"/>
      <c r="CF7" s="1150"/>
      <c r="CG7" s="1151"/>
      <c r="CH7" s="1142" t="s">
        <v>587</v>
      </c>
      <c r="CI7" s="1143"/>
      <c r="CJ7" s="1143"/>
      <c r="CK7" s="1143"/>
      <c r="CL7" s="1144"/>
      <c r="CM7" s="1142">
        <v>57</v>
      </c>
      <c r="CN7" s="1143"/>
      <c r="CO7" s="1143"/>
      <c r="CP7" s="1143"/>
      <c r="CQ7" s="1144"/>
      <c r="CR7" s="1142">
        <v>4</v>
      </c>
      <c r="CS7" s="1143"/>
      <c r="CT7" s="1143"/>
      <c r="CU7" s="1143"/>
      <c r="CV7" s="1144"/>
      <c r="CW7" s="1142" t="s">
        <v>587</v>
      </c>
      <c r="CX7" s="1143"/>
      <c r="CY7" s="1143"/>
      <c r="CZ7" s="1143"/>
      <c r="DA7" s="1144"/>
      <c r="DB7" s="1142" t="s">
        <v>587</v>
      </c>
      <c r="DC7" s="1143"/>
      <c r="DD7" s="1143"/>
      <c r="DE7" s="1143"/>
      <c r="DF7" s="1144"/>
      <c r="DG7" s="1142" t="s">
        <v>587</v>
      </c>
      <c r="DH7" s="1143"/>
      <c r="DI7" s="1143"/>
      <c r="DJ7" s="1143"/>
      <c r="DK7" s="1144"/>
      <c r="DL7" s="1142" t="s">
        <v>587</v>
      </c>
      <c r="DM7" s="1143"/>
      <c r="DN7" s="1143"/>
      <c r="DO7" s="1143"/>
      <c r="DP7" s="1144"/>
      <c r="DQ7" s="1142" t="s">
        <v>587</v>
      </c>
      <c r="DR7" s="1143"/>
      <c r="DS7" s="1143"/>
      <c r="DT7" s="1143"/>
      <c r="DU7" s="1144"/>
      <c r="DV7" s="1169"/>
      <c r="DW7" s="1170"/>
      <c r="DX7" s="1170"/>
      <c r="DY7" s="1170"/>
      <c r="DZ7" s="1171"/>
      <c r="EA7" s="255"/>
    </row>
    <row r="8" spans="1:131" s="256" customFormat="1" ht="26.25" customHeight="1" x14ac:dyDescent="0.15">
      <c r="A8" s="262">
        <v>2</v>
      </c>
      <c r="B8" s="1086" t="s">
        <v>386</v>
      </c>
      <c r="C8" s="1087"/>
      <c r="D8" s="1087"/>
      <c r="E8" s="1087"/>
      <c r="F8" s="1087"/>
      <c r="G8" s="1087"/>
      <c r="H8" s="1087"/>
      <c r="I8" s="1087"/>
      <c r="J8" s="1087"/>
      <c r="K8" s="1087"/>
      <c r="L8" s="1087"/>
      <c r="M8" s="1087"/>
      <c r="N8" s="1087"/>
      <c r="O8" s="1087"/>
      <c r="P8" s="1088"/>
      <c r="Q8" s="1098">
        <v>6</v>
      </c>
      <c r="R8" s="1099"/>
      <c r="S8" s="1099"/>
      <c r="T8" s="1099"/>
      <c r="U8" s="1099"/>
      <c r="V8" s="1099">
        <v>0</v>
      </c>
      <c r="W8" s="1099"/>
      <c r="X8" s="1099"/>
      <c r="Y8" s="1099"/>
      <c r="Z8" s="1099"/>
      <c r="AA8" s="1099">
        <v>6</v>
      </c>
      <c r="AB8" s="1099"/>
      <c r="AC8" s="1099"/>
      <c r="AD8" s="1099"/>
      <c r="AE8" s="1100"/>
      <c r="AF8" s="1092">
        <v>6</v>
      </c>
      <c r="AG8" s="1093"/>
      <c r="AH8" s="1093"/>
      <c r="AI8" s="1093"/>
      <c r="AJ8" s="1094"/>
      <c r="AK8" s="1140" t="s">
        <v>587</v>
      </c>
      <c r="AL8" s="1141"/>
      <c r="AM8" s="1141"/>
      <c r="AN8" s="1141"/>
      <c r="AO8" s="1141"/>
      <c r="AP8" s="1141" t="s">
        <v>587</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0"/>
      <c r="AL9" s="1141"/>
      <c r="AM9" s="1141"/>
      <c r="AN9" s="1141"/>
      <c r="AO9" s="1141"/>
      <c r="AP9" s="1141"/>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5"/>
      <c r="R22" s="1136"/>
      <c r="S22" s="1136"/>
      <c r="T22" s="1136"/>
      <c r="U22" s="1136"/>
      <c r="V22" s="1136"/>
      <c r="W22" s="1136"/>
      <c r="X22" s="1136"/>
      <c r="Y22" s="1136"/>
      <c r="Z22" s="1136"/>
      <c r="AA22" s="1136"/>
      <c r="AB22" s="1136"/>
      <c r="AC22" s="1136"/>
      <c r="AD22" s="1136"/>
      <c r="AE22" s="1137"/>
      <c r="AF22" s="1092"/>
      <c r="AG22" s="1093"/>
      <c r="AH22" s="1093"/>
      <c r="AI22" s="1093"/>
      <c r="AJ22" s="1094"/>
      <c r="AK22" s="1131"/>
      <c r="AL22" s="1132"/>
      <c r="AM22" s="1132"/>
      <c r="AN22" s="1132"/>
      <c r="AO22" s="1132"/>
      <c r="AP22" s="1132"/>
      <c r="AQ22" s="1132"/>
      <c r="AR22" s="1132"/>
      <c r="AS22" s="1132"/>
      <c r="AT22" s="1132"/>
      <c r="AU22" s="1133"/>
      <c r="AV22" s="1133"/>
      <c r="AW22" s="1133"/>
      <c r="AX22" s="1133"/>
      <c r="AY22" s="1134"/>
      <c r="AZ22" s="1084" t="s">
        <v>387</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f>Q7+Q8</f>
        <v>6189</v>
      </c>
      <c r="R23" s="1124"/>
      <c r="S23" s="1124"/>
      <c r="T23" s="1124"/>
      <c r="U23" s="1124"/>
      <c r="V23" s="1123">
        <f t="shared" ref="V23" si="0">V7+V8</f>
        <v>6054</v>
      </c>
      <c r="W23" s="1124"/>
      <c r="X23" s="1124"/>
      <c r="Y23" s="1124"/>
      <c r="Z23" s="1124"/>
      <c r="AA23" s="1123">
        <f t="shared" ref="AA23" si="1">AA7+AA8</f>
        <v>135</v>
      </c>
      <c r="AB23" s="1124"/>
      <c r="AC23" s="1124"/>
      <c r="AD23" s="1124"/>
      <c r="AE23" s="1124"/>
      <c r="AF23" s="1125">
        <v>82</v>
      </c>
      <c r="AG23" s="1124"/>
      <c r="AH23" s="1124"/>
      <c r="AI23" s="1124"/>
      <c r="AJ23" s="1126"/>
      <c r="AK23" s="1127"/>
      <c r="AL23" s="1128"/>
      <c r="AM23" s="1128"/>
      <c r="AN23" s="1128"/>
      <c r="AO23" s="1128"/>
      <c r="AP23" s="1123">
        <v>5181</v>
      </c>
      <c r="AQ23" s="1124"/>
      <c r="AR23" s="1124"/>
      <c r="AS23" s="1124"/>
      <c r="AT23" s="1124"/>
      <c r="AU23" s="1129"/>
      <c r="AV23" s="1129"/>
      <c r="AW23" s="1129"/>
      <c r="AX23" s="1129"/>
      <c r="AY23" s="1130"/>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1076</v>
      </c>
      <c r="R28" s="1109"/>
      <c r="S28" s="1109"/>
      <c r="T28" s="1109"/>
      <c r="U28" s="1109"/>
      <c r="V28" s="1109">
        <v>1071</v>
      </c>
      <c r="W28" s="1109"/>
      <c r="X28" s="1109"/>
      <c r="Y28" s="1109"/>
      <c r="Z28" s="1109"/>
      <c r="AA28" s="1109">
        <v>5</v>
      </c>
      <c r="AB28" s="1109"/>
      <c r="AC28" s="1109"/>
      <c r="AD28" s="1109"/>
      <c r="AE28" s="1110"/>
      <c r="AF28" s="1111">
        <v>5</v>
      </c>
      <c r="AG28" s="1109"/>
      <c r="AH28" s="1109"/>
      <c r="AI28" s="1109"/>
      <c r="AJ28" s="1112"/>
      <c r="AK28" s="1113">
        <v>63</v>
      </c>
      <c r="AL28" s="1101"/>
      <c r="AM28" s="1101"/>
      <c r="AN28" s="1101"/>
      <c r="AO28" s="1101"/>
      <c r="AP28" s="1101" t="s">
        <v>587</v>
      </c>
      <c r="AQ28" s="1101"/>
      <c r="AR28" s="1101"/>
      <c r="AS28" s="1101"/>
      <c r="AT28" s="1101"/>
      <c r="AU28" s="1101" t="s">
        <v>587</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402</v>
      </c>
      <c r="C29" s="1087"/>
      <c r="D29" s="1087"/>
      <c r="E29" s="1087"/>
      <c r="F29" s="1087"/>
      <c r="G29" s="1087"/>
      <c r="H29" s="1087"/>
      <c r="I29" s="1087"/>
      <c r="J29" s="1087"/>
      <c r="K29" s="1087"/>
      <c r="L29" s="1087"/>
      <c r="M29" s="1087"/>
      <c r="N29" s="1087"/>
      <c r="O29" s="1087"/>
      <c r="P29" s="1088"/>
      <c r="Q29" s="1098">
        <v>141</v>
      </c>
      <c r="R29" s="1099"/>
      <c r="S29" s="1099"/>
      <c r="T29" s="1099"/>
      <c r="U29" s="1099"/>
      <c r="V29" s="1099">
        <v>140</v>
      </c>
      <c r="W29" s="1099"/>
      <c r="X29" s="1099"/>
      <c r="Y29" s="1099"/>
      <c r="Z29" s="1099"/>
      <c r="AA29" s="1099">
        <v>1</v>
      </c>
      <c r="AB29" s="1099"/>
      <c r="AC29" s="1099"/>
      <c r="AD29" s="1099"/>
      <c r="AE29" s="1100"/>
      <c r="AF29" s="1092">
        <v>0</v>
      </c>
      <c r="AG29" s="1093"/>
      <c r="AH29" s="1093"/>
      <c r="AI29" s="1093"/>
      <c r="AJ29" s="1094"/>
      <c r="AK29" s="1035">
        <v>36</v>
      </c>
      <c r="AL29" s="1026"/>
      <c r="AM29" s="1026"/>
      <c r="AN29" s="1026"/>
      <c r="AO29" s="1026"/>
      <c r="AP29" s="1026" t="s">
        <v>587</v>
      </c>
      <c r="AQ29" s="1026"/>
      <c r="AR29" s="1026"/>
      <c r="AS29" s="1026"/>
      <c r="AT29" s="1026"/>
      <c r="AU29" s="1026" t="s">
        <v>587</v>
      </c>
      <c r="AV29" s="1026"/>
      <c r="AW29" s="1026"/>
      <c r="AX29" s="1026"/>
      <c r="AY29" s="1026"/>
      <c r="AZ29" s="1097"/>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403</v>
      </c>
      <c r="C30" s="1087"/>
      <c r="D30" s="1087"/>
      <c r="E30" s="1087"/>
      <c r="F30" s="1087"/>
      <c r="G30" s="1087"/>
      <c r="H30" s="1087"/>
      <c r="I30" s="1087"/>
      <c r="J30" s="1087"/>
      <c r="K30" s="1087"/>
      <c r="L30" s="1087"/>
      <c r="M30" s="1087"/>
      <c r="N30" s="1087"/>
      <c r="O30" s="1087"/>
      <c r="P30" s="1088"/>
      <c r="Q30" s="1098">
        <v>228</v>
      </c>
      <c r="R30" s="1099"/>
      <c r="S30" s="1099"/>
      <c r="T30" s="1099"/>
      <c r="U30" s="1099"/>
      <c r="V30" s="1099">
        <v>151</v>
      </c>
      <c r="W30" s="1099"/>
      <c r="X30" s="1099"/>
      <c r="Y30" s="1099"/>
      <c r="Z30" s="1099"/>
      <c r="AA30" s="1099">
        <v>77</v>
      </c>
      <c r="AB30" s="1099"/>
      <c r="AC30" s="1099"/>
      <c r="AD30" s="1099"/>
      <c r="AE30" s="1100"/>
      <c r="AF30" s="1092">
        <v>656</v>
      </c>
      <c r="AG30" s="1093"/>
      <c r="AH30" s="1093"/>
      <c r="AI30" s="1093"/>
      <c r="AJ30" s="1094"/>
      <c r="AK30" s="1035" t="s">
        <v>587</v>
      </c>
      <c r="AL30" s="1026"/>
      <c r="AM30" s="1026"/>
      <c r="AN30" s="1026"/>
      <c r="AO30" s="1026"/>
      <c r="AP30" s="1026">
        <v>98</v>
      </c>
      <c r="AQ30" s="1026"/>
      <c r="AR30" s="1026"/>
      <c r="AS30" s="1026"/>
      <c r="AT30" s="1026"/>
      <c r="AU30" s="1026" t="s">
        <v>587</v>
      </c>
      <c r="AV30" s="1026"/>
      <c r="AW30" s="1026"/>
      <c r="AX30" s="1026"/>
      <c r="AY30" s="1026"/>
      <c r="AZ30" s="1097"/>
      <c r="BA30" s="1097"/>
      <c r="BB30" s="1097"/>
      <c r="BC30" s="1097"/>
      <c r="BD30" s="1097"/>
      <c r="BE30" s="1081" t="s">
        <v>404</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405</v>
      </c>
      <c r="C31" s="1087"/>
      <c r="D31" s="1087"/>
      <c r="E31" s="1087"/>
      <c r="F31" s="1087"/>
      <c r="G31" s="1087"/>
      <c r="H31" s="1087"/>
      <c r="I31" s="1087"/>
      <c r="J31" s="1087"/>
      <c r="K31" s="1087"/>
      <c r="L31" s="1087"/>
      <c r="M31" s="1087"/>
      <c r="N31" s="1087"/>
      <c r="O31" s="1087"/>
      <c r="P31" s="1088"/>
      <c r="Q31" s="1098">
        <v>9</v>
      </c>
      <c r="R31" s="1099"/>
      <c r="S31" s="1099"/>
      <c r="T31" s="1099"/>
      <c r="U31" s="1099"/>
      <c r="V31" s="1099">
        <v>9</v>
      </c>
      <c r="W31" s="1099"/>
      <c r="X31" s="1099"/>
      <c r="Y31" s="1099"/>
      <c r="Z31" s="1099"/>
      <c r="AA31" s="1099">
        <v>0</v>
      </c>
      <c r="AB31" s="1099"/>
      <c r="AC31" s="1099"/>
      <c r="AD31" s="1099"/>
      <c r="AE31" s="1100"/>
      <c r="AF31" s="1092">
        <v>0</v>
      </c>
      <c r="AG31" s="1093"/>
      <c r="AH31" s="1093"/>
      <c r="AI31" s="1093"/>
      <c r="AJ31" s="1094"/>
      <c r="AK31" s="1035">
        <v>5</v>
      </c>
      <c r="AL31" s="1026"/>
      <c r="AM31" s="1026"/>
      <c r="AN31" s="1026"/>
      <c r="AO31" s="1026"/>
      <c r="AP31" s="1026">
        <v>47</v>
      </c>
      <c r="AQ31" s="1026"/>
      <c r="AR31" s="1026"/>
      <c r="AS31" s="1026"/>
      <c r="AT31" s="1026"/>
      <c r="AU31" s="1026">
        <v>21</v>
      </c>
      <c r="AV31" s="1026"/>
      <c r="AW31" s="1026"/>
      <c r="AX31" s="1026"/>
      <c r="AY31" s="1026"/>
      <c r="AZ31" s="1097"/>
      <c r="BA31" s="1097"/>
      <c r="BB31" s="1097"/>
      <c r="BC31" s="1097"/>
      <c r="BD31" s="1097"/>
      <c r="BE31" s="1081" t="s">
        <v>406</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694</v>
      </c>
      <c r="R32" s="1099"/>
      <c r="S32" s="1099"/>
      <c r="T32" s="1099"/>
      <c r="U32" s="1099"/>
      <c r="V32" s="1099">
        <v>686</v>
      </c>
      <c r="W32" s="1099"/>
      <c r="X32" s="1099"/>
      <c r="Y32" s="1099"/>
      <c r="Z32" s="1099"/>
      <c r="AA32" s="1099">
        <v>8</v>
      </c>
      <c r="AB32" s="1099"/>
      <c r="AC32" s="1099"/>
      <c r="AD32" s="1099"/>
      <c r="AE32" s="1100"/>
      <c r="AF32" s="1092">
        <v>8</v>
      </c>
      <c r="AG32" s="1093"/>
      <c r="AH32" s="1093"/>
      <c r="AI32" s="1093"/>
      <c r="AJ32" s="1094"/>
      <c r="AK32" s="1035">
        <v>250</v>
      </c>
      <c r="AL32" s="1026"/>
      <c r="AM32" s="1026"/>
      <c r="AN32" s="1026"/>
      <c r="AO32" s="1026"/>
      <c r="AP32" s="1026">
        <v>4451</v>
      </c>
      <c r="AQ32" s="1026"/>
      <c r="AR32" s="1026"/>
      <c r="AS32" s="1026"/>
      <c r="AT32" s="1026"/>
      <c r="AU32" s="1026">
        <v>396</v>
      </c>
      <c r="AV32" s="1026"/>
      <c r="AW32" s="1026"/>
      <c r="AX32" s="1026"/>
      <c r="AY32" s="1026"/>
      <c r="AZ32" s="1097"/>
      <c r="BA32" s="1097"/>
      <c r="BB32" s="1097"/>
      <c r="BC32" s="1097"/>
      <c r="BD32" s="1097"/>
      <c r="BE32" s="1081" t="s">
        <v>406</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408</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669</v>
      </c>
      <c r="AG63" s="1014"/>
      <c r="AH63" s="1014"/>
      <c r="AI63" s="1014"/>
      <c r="AJ63" s="1079"/>
      <c r="AK63" s="1080"/>
      <c r="AL63" s="1018"/>
      <c r="AM63" s="1018"/>
      <c r="AN63" s="1018"/>
      <c r="AO63" s="1018"/>
      <c r="AP63" s="1014">
        <v>4596</v>
      </c>
      <c r="AQ63" s="1014"/>
      <c r="AR63" s="1014"/>
      <c r="AS63" s="1014"/>
      <c r="AT63" s="1014"/>
      <c r="AU63" s="1014">
        <v>417</v>
      </c>
      <c r="AV63" s="1014"/>
      <c r="AW63" s="1014"/>
      <c r="AX63" s="1014"/>
      <c r="AY63" s="1014"/>
      <c r="AZ63" s="1074"/>
      <c r="BA63" s="1074"/>
      <c r="BB63" s="1074"/>
      <c r="BC63" s="1074"/>
      <c r="BD63" s="1074"/>
      <c r="BE63" s="1015"/>
      <c r="BF63" s="1015"/>
      <c r="BG63" s="1015"/>
      <c r="BH63" s="1015"/>
      <c r="BI63" s="1016"/>
      <c r="BJ63" s="1075" t="s">
        <v>144</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c r="R68" s="1037"/>
      <c r="S68" s="1037"/>
      <c r="T68" s="1037"/>
      <c r="U68" s="1037"/>
      <c r="V68" s="1037"/>
      <c r="W68" s="1037"/>
      <c r="X68" s="1037"/>
      <c r="Y68" s="1037"/>
      <c r="Z68" s="1037"/>
      <c r="AA68" s="1037"/>
      <c r="AB68" s="1037"/>
      <c r="AC68" s="1037"/>
      <c r="AD68" s="1037"/>
      <c r="AE68" s="1037"/>
      <c r="AF68" s="1037"/>
      <c r="AG68" s="1037"/>
      <c r="AH68" s="1037"/>
      <c r="AI68" s="1037"/>
      <c r="AJ68" s="1037"/>
      <c r="AK68" s="1037"/>
      <c r="AL68" s="1037"/>
      <c r="AM68" s="1037"/>
      <c r="AN68" s="1037"/>
      <c r="AO68" s="1037"/>
      <c r="AP68" s="1037"/>
      <c r="AQ68" s="1037"/>
      <c r="AR68" s="1037"/>
      <c r="AS68" s="1037"/>
      <c r="AT68" s="1037"/>
      <c r="AU68" s="1037"/>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c r="R69" s="1026"/>
      <c r="S69" s="1026"/>
      <c r="T69" s="1026"/>
      <c r="U69" s="1026"/>
      <c r="V69" s="1026"/>
      <c r="W69" s="1026"/>
      <c r="X69" s="1026"/>
      <c r="Y69" s="1026"/>
      <c r="Z69" s="1026"/>
      <c r="AA69" s="1026"/>
      <c r="AB69" s="1026"/>
      <c r="AC69" s="1026"/>
      <c r="AD69" s="1026"/>
      <c r="AE69" s="1026"/>
      <c r="AF69" s="1026">
        <v>110</v>
      </c>
      <c r="AG69" s="1026"/>
      <c r="AH69" s="1026"/>
      <c r="AI69" s="1026"/>
      <c r="AJ69" s="1026"/>
      <c r="AK69" s="1026"/>
      <c r="AL69" s="1026"/>
      <c r="AM69" s="1026"/>
      <c r="AN69" s="1026"/>
      <c r="AO69" s="1026"/>
      <c r="AP69" s="1026"/>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t="s">
        <v>587</v>
      </c>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t="s">
        <v>587</v>
      </c>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v>23</v>
      </c>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t="s">
        <v>587</v>
      </c>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595</v>
      </c>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v>28</v>
      </c>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596</v>
      </c>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590</v>
      </c>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v>73</v>
      </c>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597</v>
      </c>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v>12980</v>
      </c>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598</v>
      </c>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590</v>
      </c>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v>378</v>
      </c>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599</v>
      </c>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v>1</v>
      </c>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t="s">
        <v>600</v>
      </c>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v>3</v>
      </c>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t="s">
        <v>601</v>
      </c>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v>26</v>
      </c>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t="s">
        <v>602</v>
      </c>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v>0</v>
      </c>
      <c r="AG83" s="1026"/>
      <c r="AH83" s="1026"/>
      <c r="AI83" s="1026"/>
      <c r="AJ83" s="1026"/>
      <c r="AK83" s="1026"/>
      <c r="AL83" s="1026"/>
      <c r="AM83" s="1026"/>
      <c r="AN83" s="1026"/>
      <c r="AO83" s="1026"/>
      <c r="AP83" s="1026">
        <v>180</v>
      </c>
      <c r="AQ83" s="1026"/>
      <c r="AR83" s="1026"/>
      <c r="AS83" s="1026"/>
      <c r="AT83" s="1026"/>
      <c r="AU83" s="1026">
        <v>180</v>
      </c>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t="s">
        <v>603</v>
      </c>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t="s">
        <v>587</v>
      </c>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t="s">
        <v>604</v>
      </c>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v>3</v>
      </c>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13625</v>
      </c>
      <c r="AG88" s="1014"/>
      <c r="AH88" s="1014"/>
      <c r="AI88" s="1014"/>
      <c r="AJ88" s="1014"/>
      <c r="AK88" s="1018"/>
      <c r="AL88" s="1018"/>
      <c r="AM88" s="1018"/>
      <c r="AN88" s="1018"/>
      <c r="AO88" s="1018"/>
      <c r="AP88" s="1014">
        <v>180</v>
      </c>
      <c r="AQ88" s="1014"/>
      <c r="AR88" s="1014"/>
      <c r="AS88" s="1014"/>
      <c r="AT88" s="1014"/>
      <c r="AU88" s="1014">
        <v>180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305</v>
      </c>
      <c r="AG109" s="949"/>
      <c r="AH109" s="949"/>
      <c r="AI109" s="949"/>
      <c r="AJ109" s="950"/>
      <c r="AK109" s="951" t="s">
        <v>304</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305</v>
      </c>
      <c r="BW109" s="949"/>
      <c r="BX109" s="949"/>
      <c r="BY109" s="949"/>
      <c r="BZ109" s="950"/>
      <c r="CA109" s="951" t="s">
        <v>304</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305</v>
      </c>
      <c r="DM109" s="949"/>
      <c r="DN109" s="949"/>
      <c r="DO109" s="949"/>
      <c r="DP109" s="950"/>
      <c r="DQ109" s="951" t="s">
        <v>304</v>
      </c>
      <c r="DR109" s="949"/>
      <c r="DS109" s="949"/>
      <c r="DT109" s="949"/>
      <c r="DU109" s="950"/>
      <c r="DV109" s="951" t="s">
        <v>429</v>
      </c>
      <c r="DW109" s="949"/>
      <c r="DX109" s="949"/>
      <c r="DY109" s="949"/>
      <c r="DZ109" s="980"/>
    </row>
    <row r="110" spans="1:131" s="247" customFormat="1" ht="26.25" customHeight="1" x14ac:dyDescent="0.15">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520928</v>
      </c>
      <c r="AB110" s="942"/>
      <c r="AC110" s="942"/>
      <c r="AD110" s="942"/>
      <c r="AE110" s="943"/>
      <c r="AF110" s="944">
        <v>524965</v>
      </c>
      <c r="AG110" s="942"/>
      <c r="AH110" s="942"/>
      <c r="AI110" s="942"/>
      <c r="AJ110" s="943"/>
      <c r="AK110" s="944">
        <v>580567</v>
      </c>
      <c r="AL110" s="942"/>
      <c r="AM110" s="942"/>
      <c r="AN110" s="942"/>
      <c r="AO110" s="943"/>
      <c r="AP110" s="945">
        <v>21.6</v>
      </c>
      <c r="AQ110" s="946"/>
      <c r="AR110" s="946"/>
      <c r="AS110" s="946"/>
      <c r="AT110" s="947"/>
      <c r="AU110" s="981" t="s">
        <v>73</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4889531</v>
      </c>
      <c r="BR110" s="889"/>
      <c r="BS110" s="889"/>
      <c r="BT110" s="889"/>
      <c r="BU110" s="889"/>
      <c r="BV110" s="889">
        <v>4963615</v>
      </c>
      <c r="BW110" s="889"/>
      <c r="BX110" s="889"/>
      <c r="BY110" s="889"/>
      <c r="BZ110" s="889"/>
      <c r="CA110" s="889">
        <v>5180667</v>
      </c>
      <c r="CB110" s="889"/>
      <c r="CC110" s="889"/>
      <c r="CD110" s="889"/>
      <c r="CE110" s="889"/>
      <c r="CF110" s="913">
        <v>192.9</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435</v>
      </c>
      <c r="DM110" s="889"/>
      <c r="DN110" s="889"/>
      <c r="DO110" s="889"/>
      <c r="DP110" s="889"/>
      <c r="DQ110" s="889" t="s">
        <v>435</v>
      </c>
      <c r="DR110" s="889"/>
      <c r="DS110" s="889"/>
      <c r="DT110" s="889"/>
      <c r="DU110" s="889"/>
      <c r="DV110" s="890" t="s">
        <v>435</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437</v>
      </c>
      <c r="AG111" s="970"/>
      <c r="AH111" s="970"/>
      <c r="AI111" s="970"/>
      <c r="AJ111" s="971"/>
      <c r="AK111" s="972" t="s">
        <v>144</v>
      </c>
      <c r="AL111" s="970"/>
      <c r="AM111" s="970"/>
      <c r="AN111" s="970"/>
      <c r="AO111" s="971"/>
      <c r="AP111" s="973" t="s">
        <v>144</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v>288626</v>
      </c>
      <c r="BR111" s="861"/>
      <c r="BS111" s="861"/>
      <c r="BT111" s="861"/>
      <c r="BU111" s="861"/>
      <c r="BV111" s="861">
        <v>54798</v>
      </c>
      <c r="BW111" s="861"/>
      <c r="BX111" s="861"/>
      <c r="BY111" s="861"/>
      <c r="BZ111" s="861"/>
      <c r="CA111" s="861">
        <v>42638</v>
      </c>
      <c r="CB111" s="861"/>
      <c r="CC111" s="861"/>
      <c r="CD111" s="861"/>
      <c r="CE111" s="861"/>
      <c r="CF111" s="922">
        <v>1.6</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144</v>
      </c>
      <c r="DH111" s="861"/>
      <c r="DI111" s="861"/>
      <c r="DJ111" s="861"/>
      <c r="DK111" s="861"/>
      <c r="DL111" s="861" t="s">
        <v>435</v>
      </c>
      <c r="DM111" s="861"/>
      <c r="DN111" s="861"/>
      <c r="DO111" s="861"/>
      <c r="DP111" s="861"/>
      <c r="DQ111" s="861" t="s">
        <v>440</v>
      </c>
      <c r="DR111" s="861"/>
      <c r="DS111" s="861"/>
      <c r="DT111" s="861"/>
      <c r="DU111" s="861"/>
      <c r="DV111" s="838" t="s">
        <v>144</v>
      </c>
      <c r="DW111" s="838"/>
      <c r="DX111" s="838"/>
      <c r="DY111" s="838"/>
      <c r="DZ111" s="839"/>
    </row>
    <row r="112" spans="1:131" s="247"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437</v>
      </c>
      <c r="AB112" s="824"/>
      <c r="AC112" s="824"/>
      <c r="AD112" s="824"/>
      <c r="AE112" s="825"/>
      <c r="AF112" s="826" t="s">
        <v>144</v>
      </c>
      <c r="AG112" s="824"/>
      <c r="AH112" s="824"/>
      <c r="AI112" s="824"/>
      <c r="AJ112" s="825"/>
      <c r="AK112" s="826" t="s">
        <v>443</v>
      </c>
      <c r="AL112" s="824"/>
      <c r="AM112" s="824"/>
      <c r="AN112" s="824"/>
      <c r="AO112" s="825"/>
      <c r="AP112" s="871" t="s">
        <v>440</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812728</v>
      </c>
      <c r="BR112" s="861"/>
      <c r="BS112" s="861"/>
      <c r="BT112" s="861"/>
      <c r="BU112" s="861"/>
      <c r="BV112" s="861">
        <v>540868</v>
      </c>
      <c r="BW112" s="861"/>
      <c r="BX112" s="861"/>
      <c r="BY112" s="861"/>
      <c r="BZ112" s="861"/>
      <c r="CA112" s="861">
        <v>417649</v>
      </c>
      <c r="CB112" s="861"/>
      <c r="CC112" s="861"/>
      <c r="CD112" s="861"/>
      <c r="CE112" s="861"/>
      <c r="CF112" s="922">
        <v>15.6</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443</v>
      </c>
      <c r="DM112" s="861"/>
      <c r="DN112" s="861"/>
      <c r="DO112" s="861"/>
      <c r="DP112" s="861"/>
      <c r="DQ112" s="861" t="s">
        <v>435</v>
      </c>
      <c r="DR112" s="861"/>
      <c r="DS112" s="861"/>
      <c r="DT112" s="861"/>
      <c r="DU112" s="861"/>
      <c r="DV112" s="838" t="s">
        <v>144</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201683</v>
      </c>
      <c r="AB113" s="970"/>
      <c r="AC113" s="970"/>
      <c r="AD113" s="970"/>
      <c r="AE113" s="971"/>
      <c r="AF113" s="972">
        <v>184777</v>
      </c>
      <c r="AG113" s="970"/>
      <c r="AH113" s="970"/>
      <c r="AI113" s="970"/>
      <c r="AJ113" s="971"/>
      <c r="AK113" s="972">
        <v>254896</v>
      </c>
      <c r="AL113" s="970"/>
      <c r="AM113" s="970"/>
      <c r="AN113" s="970"/>
      <c r="AO113" s="971"/>
      <c r="AP113" s="973">
        <v>9.5</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311775</v>
      </c>
      <c r="BR113" s="861"/>
      <c r="BS113" s="861"/>
      <c r="BT113" s="861"/>
      <c r="BU113" s="861"/>
      <c r="BV113" s="861">
        <v>199677</v>
      </c>
      <c r="BW113" s="861"/>
      <c r="BX113" s="861"/>
      <c r="BY113" s="861"/>
      <c r="BZ113" s="861"/>
      <c r="CA113" s="861">
        <v>179704</v>
      </c>
      <c r="CB113" s="861"/>
      <c r="CC113" s="861"/>
      <c r="CD113" s="861"/>
      <c r="CE113" s="861"/>
      <c r="CF113" s="922">
        <v>6.7</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144</v>
      </c>
      <c r="DH113" s="824"/>
      <c r="DI113" s="824"/>
      <c r="DJ113" s="824"/>
      <c r="DK113" s="825"/>
      <c r="DL113" s="826" t="s">
        <v>435</v>
      </c>
      <c r="DM113" s="824"/>
      <c r="DN113" s="824"/>
      <c r="DO113" s="824"/>
      <c r="DP113" s="825"/>
      <c r="DQ113" s="826" t="s">
        <v>144</v>
      </c>
      <c r="DR113" s="824"/>
      <c r="DS113" s="824"/>
      <c r="DT113" s="824"/>
      <c r="DU113" s="825"/>
      <c r="DV113" s="871" t="s">
        <v>443</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39006</v>
      </c>
      <c r="AB114" s="824"/>
      <c r="AC114" s="824"/>
      <c r="AD114" s="824"/>
      <c r="AE114" s="825"/>
      <c r="AF114" s="826">
        <v>37426</v>
      </c>
      <c r="AG114" s="824"/>
      <c r="AH114" s="824"/>
      <c r="AI114" s="824"/>
      <c r="AJ114" s="825"/>
      <c r="AK114" s="826">
        <v>39325</v>
      </c>
      <c r="AL114" s="824"/>
      <c r="AM114" s="824"/>
      <c r="AN114" s="824"/>
      <c r="AO114" s="825"/>
      <c r="AP114" s="871">
        <v>1.5</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735049</v>
      </c>
      <c r="BR114" s="861"/>
      <c r="BS114" s="861"/>
      <c r="BT114" s="861"/>
      <c r="BU114" s="861"/>
      <c r="BV114" s="861">
        <v>716765</v>
      </c>
      <c r="BW114" s="861"/>
      <c r="BX114" s="861"/>
      <c r="BY114" s="861"/>
      <c r="BZ114" s="861"/>
      <c r="CA114" s="861">
        <v>705466</v>
      </c>
      <c r="CB114" s="861"/>
      <c r="CC114" s="861"/>
      <c r="CD114" s="861"/>
      <c r="CE114" s="861"/>
      <c r="CF114" s="922">
        <v>26.3</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144</v>
      </c>
      <c r="DH114" s="824"/>
      <c r="DI114" s="824"/>
      <c r="DJ114" s="824"/>
      <c r="DK114" s="825"/>
      <c r="DL114" s="826" t="s">
        <v>144</v>
      </c>
      <c r="DM114" s="824"/>
      <c r="DN114" s="824"/>
      <c r="DO114" s="824"/>
      <c r="DP114" s="825"/>
      <c r="DQ114" s="826" t="s">
        <v>435</v>
      </c>
      <c r="DR114" s="824"/>
      <c r="DS114" s="824"/>
      <c r="DT114" s="824"/>
      <c r="DU114" s="825"/>
      <c r="DV114" s="871" t="s">
        <v>435</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43437</v>
      </c>
      <c r="AB115" s="970"/>
      <c r="AC115" s="970"/>
      <c r="AD115" s="970"/>
      <c r="AE115" s="971"/>
      <c r="AF115" s="972">
        <v>21542</v>
      </c>
      <c r="AG115" s="970"/>
      <c r="AH115" s="970"/>
      <c r="AI115" s="970"/>
      <c r="AJ115" s="971"/>
      <c r="AK115" s="972">
        <v>19705</v>
      </c>
      <c r="AL115" s="970"/>
      <c r="AM115" s="970"/>
      <c r="AN115" s="970"/>
      <c r="AO115" s="971"/>
      <c r="AP115" s="973">
        <v>0.7</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144</v>
      </c>
      <c r="BW115" s="861"/>
      <c r="BX115" s="861"/>
      <c r="BY115" s="861"/>
      <c r="BZ115" s="861"/>
      <c r="CA115" s="861" t="s">
        <v>440</v>
      </c>
      <c r="CB115" s="861"/>
      <c r="CC115" s="861"/>
      <c r="CD115" s="861"/>
      <c r="CE115" s="861"/>
      <c r="CF115" s="922" t="s">
        <v>443</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144</v>
      </c>
      <c r="DH115" s="824"/>
      <c r="DI115" s="824"/>
      <c r="DJ115" s="824"/>
      <c r="DK115" s="825"/>
      <c r="DL115" s="826" t="s">
        <v>144</v>
      </c>
      <c r="DM115" s="824"/>
      <c r="DN115" s="824"/>
      <c r="DO115" s="824"/>
      <c r="DP115" s="825"/>
      <c r="DQ115" s="826" t="s">
        <v>440</v>
      </c>
      <c r="DR115" s="824"/>
      <c r="DS115" s="824"/>
      <c r="DT115" s="824"/>
      <c r="DU115" s="825"/>
      <c r="DV115" s="871" t="s">
        <v>144</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144</v>
      </c>
      <c r="AB116" s="824"/>
      <c r="AC116" s="824"/>
      <c r="AD116" s="824"/>
      <c r="AE116" s="825"/>
      <c r="AF116" s="826" t="s">
        <v>440</v>
      </c>
      <c r="AG116" s="824"/>
      <c r="AH116" s="824"/>
      <c r="AI116" s="824"/>
      <c r="AJ116" s="825"/>
      <c r="AK116" s="826">
        <v>62</v>
      </c>
      <c r="AL116" s="824"/>
      <c r="AM116" s="824"/>
      <c r="AN116" s="824"/>
      <c r="AO116" s="825"/>
      <c r="AP116" s="871">
        <v>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440</v>
      </c>
      <c r="BR116" s="861"/>
      <c r="BS116" s="861"/>
      <c r="BT116" s="861"/>
      <c r="BU116" s="861"/>
      <c r="BV116" s="861" t="s">
        <v>435</v>
      </c>
      <c r="BW116" s="861"/>
      <c r="BX116" s="861"/>
      <c r="BY116" s="861"/>
      <c r="BZ116" s="861"/>
      <c r="CA116" s="861" t="s">
        <v>440</v>
      </c>
      <c r="CB116" s="861"/>
      <c r="CC116" s="861"/>
      <c r="CD116" s="861"/>
      <c r="CE116" s="861"/>
      <c r="CF116" s="922" t="s">
        <v>443</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12459</v>
      </c>
      <c r="DH116" s="824"/>
      <c r="DI116" s="824"/>
      <c r="DJ116" s="824"/>
      <c r="DK116" s="825"/>
      <c r="DL116" s="826">
        <v>3256</v>
      </c>
      <c r="DM116" s="824"/>
      <c r="DN116" s="824"/>
      <c r="DO116" s="824"/>
      <c r="DP116" s="825"/>
      <c r="DQ116" s="826" t="s">
        <v>144</v>
      </c>
      <c r="DR116" s="824"/>
      <c r="DS116" s="824"/>
      <c r="DT116" s="824"/>
      <c r="DU116" s="825"/>
      <c r="DV116" s="871" t="s">
        <v>440</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805054</v>
      </c>
      <c r="AB117" s="956"/>
      <c r="AC117" s="956"/>
      <c r="AD117" s="956"/>
      <c r="AE117" s="957"/>
      <c r="AF117" s="958">
        <v>768710</v>
      </c>
      <c r="AG117" s="956"/>
      <c r="AH117" s="956"/>
      <c r="AI117" s="956"/>
      <c r="AJ117" s="957"/>
      <c r="AK117" s="958">
        <v>894555</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144</v>
      </c>
      <c r="BR117" s="861"/>
      <c r="BS117" s="861"/>
      <c r="BT117" s="861"/>
      <c r="BU117" s="861"/>
      <c r="BV117" s="861" t="s">
        <v>144</v>
      </c>
      <c r="BW117" s="861"/>
      <c r="BX117" s="861"/>
      <c r="BY117" s="861"/>
      <c r="BZ117" s="861"/>
      <c r="CA117" s="861" t="s">
        <v>437</v>
      </c>
      <c r="CB117" s="861"/>
      <c r="CC117" s="861"/>
      <c r="CD117" s="861"/>
      <c r="CE117" s="861"/>
      <c r="CF117" s="922" t="s">
        <v>440</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144</v>
      </c>
      <c r="DH117" s="824"/>
      <c r="DI117" s="824"/>
      <c r="DJ117" s="824"/>
      <c r="DK117" s="825"/>
      <c r="DL117" s="826" t="s">
        <v>435</v>
      </c>
      <c r="DM117" s="824"/>
      <c r="DN117" s="824"/>
      <c r="DO117" s="824"/>
      <c r="DP117" s="825"/>
      <c r="DQ117" s="826" t="s">
        <v>435</v>
      </c>
      <c r="DR117" s="824"/>
      <c r="DS117" s="824"/>
      <c r="DT117" s="824"/>
      <c r="DU117" s="825"/>
      <c r="DV117" s="871" t="s">
        <v>144</v>
      </c>
      <c r="DW117" s="872"/>
      <c r="DX117" s="872"/>
      <c r="DY117" s="872"/>
      <c r="DZ117" s="873"/>
    </row>
    <row r="118" spans="1:130" s="247" customFormat="1" ht="26.25" customHeight="1" x14ac:dyDescent="0.15">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305</v>
      </c>
      <c r="AG118" s="949"/>
      <c r="AH118" s="949"/>
      <c r="AI118" s="949"/>
      <c r="AJ118" s="950"/>
      <c r="AK118" s="951" t="s">
        <v>304</v>
      </c>
      <c r="AL118" s="949"/>
      <c r="AM118" s="949"/>
      <c r="AN118" s="949"/>
      <c r="AO118" s="950"/>
      <c r="AP118" s="952" t="s">
        <v>429</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144</v>
      </c>
      <c r="BR118" s="892"/>
      <c r="BS118" s="892"/>
      <c r="BT118" s="892"/>
      <c r="BU118" s="892"/>
      <c r="BV118" s="892" t="s">
        <v>144</v>
      </c>
      <c r="BW118" s="892"/>
      <c r="BX118" s="892"/>
      <c r="BY118" s="892"/>
      <c r="BZ118" s="892"/>
      <c r="CA118" s="892" t="s">
        <v>437</v>
      </c>
      <c r="CB118" s="892"/>
      <c r="CC118" s="892"/>
      <c r="CD118" s="892"/>
      <c r="CE118" s="892"/>
      <c r="CF118" s="922" t="s">
        <v>440</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144</v>
      </c>
      <c r="DH118" s="824"/>
      <c r="DI118" s="824"/>
      <c r="DJ118" s="824"/>
      <c r="DK118" s="825"/>
      <c r="DL118" s="826" t="s">
        <v>440</v>
      </c>
      <c r="DM118" s="824"/>
      <c r="DN118" s="824"/>
      <c r="DO118" s="824"/>
      <c r="DP118" s="825"/>
      <c r="DQ118" s="826" t="s">
        <v>144</v>
      </c>
      <c r="DR118" s="824"/>
      <c r="DS118" s="824"/>
      <c r="DT118" s="824"/>
      <c r="DU118" s="825"/>
      <c r="DV118" s="871" t="s">
        <v>440</v>
      </c>
      <c r="DW118" s="872"/>
      <c r="DX118" s="872"/>
      <c r="DY118" s="872"/>
      <c r="DZ118" s="873"/>
    </row>
    <row r="119" spans="1:130" s="247" customFormat="1" ht="26.25" customHeight="1" x14ac:dyDescent="0.15">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144</v>
      </c>
      <c r="AB119" s="942"/>
      <c r="AC119" s="942"/>
      <c r="AD119" s="942"/>
      <c r="AE119" s="943"/>
      <c r="AF119" s="944" t="s">
        <v>437</v>
      </c>
      <c r="AG119" s="942"/>
      <c r="AH119" s="942"/>
      <c r="AI119" s="942"/>
      <c r="AJ119" s="943"/>
      <c r="AK119" s="944" t="s">
        <v>437</v>
      </c>
      <c r="AL119" s="942"/>
      <c r="AM119" s="942"/>
      <c r="AN119" s="942"/>
      <c r="AO119" s="943"/>
      <c r="AP119" s="945" t="s">
        <v>437</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463</v>
      </c>
      <c r="BP119" s="925"/>
      <c r="BQ119" s="929">
        <v>7037709</v>
      </c>
      <c r="BR119" s="892"/>
      <c r="BS119" s="892"/>
      <c r="BT119" s="892"/>
      <c r="BU119" s="892"/>
      <c r="BV119" s="892">
        <v>6475723</v>
      </c>
      <c r="BW119" s="892"/>
      <c r="BX119" s="892"/>
      <c r="BY119" s="892"/>
      <c r="BZ119" s="892"/>
      <c r="CA119" s="892">
        <v>6526124</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276167</v>
      </c>
      <c r="DH119" s="807"/>
      <c r="DI119" s="807"/>
      <c r="DJ119" s="807"/>
      <c r="DK119" s="808"/>
      <c r="DL119" s="809">
        <v>51542</v>
      </c>
      <c r="DM119" s="807"/>
      <c r="DN119" s="807"/>
      <c r="DO119" s="807"/>
      <c r="DP119" s="808"/>
      <c r="DQ119" s="809">
        <v>42638</v>
      </c>
      <c r="DR119" s="807"/>
      <c r="DS119" s="807"/>
      <c r="DT119" s="807"/>
      <c r="DU119" s="808"/>
      <c r="DV119" s="895">
        <v>1.6</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144</v>
      </c>
      <c r="AB120" s="824"/>
      <c r="AC120" s="824"/>
      <c r="AD120" s="824"/>
      <c r="AE120" s="825"/>
      <c r="AF120" s="826" t="s">
        <v>144</v>
      </c>
      <c r="AG120" s="824"/>
      <c r="AH120" s="824"/>
      <c r="AI120" s="824"/>
      <c r="AJ120" s="825"/>
      <c r="AK120" s="826" t="s">
        <v>144</v>
      </c>
      <c r="AL120" s="824"/>
      <c r="AM120" s="824"/>
      <c r="AN120" s="824"/>
      <c r="AO120" s="825"/>
      <c r="AP120" s="871" t="s">
        <v>144</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2222717</v>
      </c>
      <c r="BR120" s="889"/>
      <c r="BS120" s="889"/>
      <c r="BT120" s="889"/>
      <c r="BU120" s="889"/>
      <c r="BV120" s="889">
        <v>1832450</v>
      </c>
      <c r="BW120" s="889"/>
      <c r="BX120" s="889"/>
      <c r="BY120" s="889"/>
      <c r="BZ120" s="889"/>
      <c r="CA120" s="889">
        <v>1341991</v>
      </c>
      <c r="CB120" s="889"/>
      <c r="CC120" s="889"/>
      <c r="CD120" s="889"/>
      <c r="CE120" s="889"/>
      <c r="CF120" s="913">
        <v>50</v>
      </c>
      <c r="CG120" s="914"/>
      <c r="CH120" s="914"/>
      <c r="CI120" s="914"/>
      <c r="CJ120" s="914"/>
      <c r="CK120" s="915" t="s">
        <v>467</v>
      </c>
      <c r="CL120" s="899"/>
      <c r="CM120" s="899"/>
      <c r="CN120" s="899"/>
      <c r="CO120" s="900"/>
      <c r="CP120" s="919" t="s">
        <v>468</v>
      </c>
      <c r="CQ120" s="920"/>
      <c r="CR120" s="920"/>
      <c r="CS120" s="920"/>
      <c r="CT120" s="920"/>
      <c r="CU120" s="920"/>
      <c r="CV120" s="920"/>
      <c r="CW120" s="920"/>
      <c r="CX120" s="920"/>
      <c r="CY120" s="920"/>
      <c r="CZ120" s="920"/>
      <c r="DA120" s="920"/>
      <c r="DB120" s="920"/>
      <c r="DC120" s="920"/>
      <c r="DD120" s="920"/>
      <c r="DE120" s="920"/>
      <c r="DF120" s="921"/>
      <c r="DG120" s="908">
        <v>787056</v>
      </c>
      <c r="DH120" s="889"/>
      <c r="DI120" s="889"/>
      <c r="DJ120" s="889"/>
      <c r="DK120" s="889"/>
      <c r="DL120" s="889">
        <v>519528</v>
      </c>
      <c r="DM120" s="889"/>
      <c r="DN120" s="889"/>
      <c r="DO120" s="889"/>
      <c r="DP120" s="889"/>
      <c r="DQ120" s="889">
        <v>396151</v>
      </c>
      <c r="DR120" s="889"/>
      <c r="DS120" s="889"/>
      <c r="DT120" s="889"/>
      <c r="DU120" s="889"/>
      <c r="DV120" s="890">
        <v>14.8</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144</v>
      </c>
      <c r="AB121" s="824"/>
      <c r="AC121" s="824"/>
      <c r="AD121" s="824"/>
      <c r="AE121" s="825"/>
      <c r="AF121" s="826" t="s">
        <v>144</v>
      </c>
      <c r="AG121" s="824"/>
      <c r="AH121" s="824"/>
      <c r="AI121" s="824"/>
      <c r="AJ121" s="825"/>
      <c r="AK121" s="826" t="s">
        <v>437</v>
      </c>
      <c r="AL121" s="824"/>
      <c r="AM121" s="824"/>
      <c r="AN121" s="824"/>
      <c r="AO121" s="825"/>
      <c r="AP121" s="871" t="s">
        <v>144</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1948</v>
      </c>
      <c r="BR121" s="861"/>
      <c r="BS121" s="861"/>
      <c r="BT121" s="861"/>
      <c r="BU121" s="861"/>
      <c r="BV121" s="861" t="s">
        <v>144</v>
      </c>
      <c r="BW121" s="861"/>
      <c r="BX121" s="861"/>
      <c r="BY121" s="861"/>
      <c r="BZ121" s="861"/>
      <c r="CA121" s="861" t="s">
        <v>144</v>
      </c>
      <c r="CB121" s="861"/>
      <c r="CC121" s="861"/>
      <c r="CD121" s="861"/>
      <c r="CE121" s="861"/>
      <c r="CF121" s="922" t="s">
        <v>440</v>
      </c>
      <c r="CG121" s="923"/>
      <c r="CH121" s="923"/>
      <c r="CI121" s="923"/>
      <c r="CJ121" s="923"/>
      <c r="CK121" s="916"/>
      <c r="CL121" s="902"/>
      <c r="CM121" s="902"/>
      <c r="CN121" s="902"/>
      <c r="CO121" s="903"/>
      <c r="CP121" s="882" t="s">
        <v>471</v>
      </c>
      <c r="CQ121" s="883"/>
      <c r="CR121" s="883"/>
      <c r="CS121" s="883"/>
      <c r="CT121" s="883"/>
      <c r="CU121" s="883"/>
      <c r="CV121" s="883"/>
      <c r="CW121" s="883"/>
      <c r="CX121" s="883"/>
      <c r="CY121" s="883"/>
      <c r="CZ121" s="883"/>
      <c r="DA121" s="883"/>
      <c r="DB121" s="883"/>
      <c r="DC121" s="883"/>
      <c r="DD121" s="883"/>
      <c r="DE121" s="883"/>
      <c r="DF121" s="884"/>
      <c r="DG121" s="860">
        <v>25672</v>
      </c>
      <c r="DH121" s="861"/>
      <c r="DI121" s="861"/>
      <c r="DJ121" s="861"/>
      <c r="DK121" s="861"/>
      <c r="DL121" s="861">
        <v>21340</v>
      </c>
      <c r="DM121" s="861"/>
      <c r="DN121" s="861"/>
      <c r="DO121" s="861"/>
      <c r="DP121" s="861"/>
      <c r="DQ121" s="861">
        <v>21498</v>
      </c>
      <c r="DR121" s="861"/>
      <c r="DS121" s="861"/>
      <c r="DT121" s="861"/>
      <c r="DU121" s="861"/>
      <c r="DV121" s="838">
        <v>0.8</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144</v>
      </c>
      <c r="AG122" s="824"/>
      <c r="AH122" s="824"/>
      <c r="AI122" s="824"/>
      <c r="AJ122" s="825"/>
      <c r="AK122" s="826" t="s">
        <v>437</v>
      </c>
      <c r="AL122" s="824"/>
      <c r="AM122" s="824"/>
      <c r="AN122" s="824"/>
      <c r="AO122" s="825"/>
      <c r="AP122" s="871" t="s">
        <v>144</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6412352</v>
      </c>
      <c r="BR122" s="892"/>
      <c r="BS122" s="892"/>
      <c r="BT122" s="892"/>
      <c r="BU122" s="892"/>
      <c r="BV122" s="892">
        <v>6323034</v>
      </c>
      <c r="BW122" s="892"/>
      <c r="BX122" s="892"/>
      <c r="BY122" s="892"/>
      <c r="BZ122" s="892"/>
      <c r="CA122" s="892">
        <v>6119535</v>
      </c>
      <c r="CB122" s="892"/>
      <c r="CC122" s="892"/>
      <c r="CD122" s="892"/>
      <c r="CE122" s="892"/>
      <c r="CF122" s="893">
        <v>227.9</v>
      </c>
      <c r="CG122" s="894"/>
      <c r="CH122" s="894"/>
      <c r="CI122" s="894"/>
      <c r="CJ122" s="894"/>
      <c r="CK122" s="916"/>
      <c r="CL122" s="902"/>
      <c r="CM122" s="902"/>
      <c r="CN122" s="902"/>
      <c r="CO122" s="903"/>
      <c r="CP122" s="882" t="s">
        <v>473</v>
      </c>
      <c r="CQ122" s="883"/>
      <c r="CR122" s="883"/>
      <c r="CS122" s="883"/>
      <c r="CT122" s="883"/>
      <c r="CU122" s="883"/>
      <c r="CV122" s="883"/>
      <c r="CW122" s="883"/>
      <c r="CX122" s="883"/>
      <c r="CY122" s="883"/>
      <c r="CZ122" s="883"/>
      <c r="DA122" s="883"/>
      <c r="DB122" s="883"/>
      <c r="DC122" s="883"/>
      <c r="DD122" s="883"/>
      <c r="DE122" s="883"/>
      <c r="DF122" s="884"/>
      <c r="DG122" s="860" t="s">
        <v>144</v>
      </c>
      <c r="DH122" s="861"/>
      <c r="DI122" s="861"/>
      <c r="DJ122" s="861"/>
      <c r="DK122" s="861"/>
      <c r="DL122" s="861" t="s">
        <v>437</v>
      </c>
      <c r="DM122" s="861"/>
      <c r="DN122" s="861"/>
      <c r="DO122" s="861"/>
      <c r="DP122" s="861"/>
      <c r="DQ122" s="861" t="s">
        <v>144</v>
      </c>
      <c r="DR122" s="861"/>
      <c r="DS122" s="861"/>
      <c r="DT122" s="861"/>
      <c r="DU122" s="861"/>
      <c r="DV122" s="838" t="s">
        <v>144</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144</v>
      </c>
      <c r="AB123" s="824"/>
      <c r="AC123" s="824"/>
      <c r="AD123" s="824"/>
      <c r="AE123" s="825"/>
      <c r="AF123" s="826" t="s">
        <v>144</v>
      </c>
      <c r="AG123" s="824"/>
      <c r="AH123" s="824"/>
      <c r="AI123" s="824"/>
      <c r="AJ123" s="825"/>
      <c r="AK123" s="826" t="s">
        <v>437</v>
      </c>
      <c r="AL123" s="824"/>
      <c r="AM123" s="824"/>
      <c r="AN123" s="824"/>
      <c r="AO123" s="825"/>
      <c r="AP123" s="871" t="s">
        <v>144</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474</v>
      </c>
      <c r="BP123" s="925"/>
      <c r="BQ123" s="879">
        <v>8637017</v>
      </c>
      <c r="BR123" s="880"/>
      <c r="BS123" s="880"/>
      <c r="BT123" s="880"/>
      <c r="BU123" s="880"/>
      <c r="BV123" s="880">
        <v>8155484</v>
      </c>
      <c r="BW123" s="880"/>
      <c r="BX123" s="880"/>
      <c r="BY123" s="880"/>
      <c r="BZ123" s="880"/>
      <c r="CA123" s="880">
        <v>7461526</v>
      </c>
      <c r="CB123" s="880"/>
      <c r="CC123" s="880"/>
      <c r="CD123" s="880"/>
      <c r="CE123" s="880"/>
      <c r="CF123" s="790"/>
      <c r="CG123" s="791"/>
      <c r="CH123" s="791"/>
      <c r="CI123" s="791"/>
      <c r="CJ123" s="881"/>
      <c r="CK123" s="916"/>
      <c r="CL123" s="902"/>
      <c r="CM123" s="902"/>
      <c r="CN123" s="902"/>
      <c r="CO123" s="903"/>
      <c r="CP123" s="882" t="s">
        <v>475</v>
      </c>
      <c r="CQ123" s="883"/>
      <c r="CR123" s="883"/>
      <c r="CS123" s="883"/>
      <c r="CT123" s="883"/>
      <c r="CU123" s="883"/>
      <c r="CV123" s="883"/>
      <c r="CW123" s="883"/>
      <c r="CX123" s="883"/>
      <c r="CY123" s="883"/>
      <c r="CZ123" s="883"/>
      <c r="DA123" s="883"/>
      <c r="DB123" s="883"/>
      <c r="DC123" s="883"/>
      <c r="DD123" s="883"/>
      <c r="DE123" s="883"/>
      <c r="DF123" s="884"/>
      <c r="DG123" s="823" t="s">
        <v>144</v>
      </c>
      <c r="DH123" s="824"/>
      <c r="DI123" s="824"/>
      <c r="DJ123" s="824"/>
      <c r="DK123" s="825"/>
      <c r="DL123" s="826" t="s">
        <v>144</v>
      </c>
      <c r="DM123" s="824"/>
      <c r="DN123" s="824"/>
      <c r="DO123" s="824"/>
      <c r="DP123" s="825"/>
      <c r="DQ123" s="826" t="s">
        <v>144</v>
      </c>
      <c r="DR123" s="824"/>
      <c r="DS123" s="824"/>
      <c r="DT123" s="824"/>
      <c r="DU123" s="825"/>
      <c r="DV123" s="871" t="s">
        <v>437</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437</v>
      </c>
      <c r="AB124" s="824"/>
      <c r="AC124" s="824"/>
      <c r="AD124" s="824"/>
      <c r="AE124" s="825"/>
      <c r="AF124" s="826" t="s">
        <v>144</v>
      </c>
      <c r="AG124" s="824"/>
      <c r="AH124" s="824"/>
      <c r="AI124" s="824"/>
      <c r="AJ124" s="825"/>
      <c r="AK124" s="826" t="s">
        <v>437</v>
      </c>
      <c r="AL124" s="824"/>
      <c r="AM124" s="824"/>
      <c r="AN124" s="824"/>
      <c r="AO124" s="825"/>
      <c r="AP124" s="871" t="s">
        <v>437</v>
      </c>
      <c r="AQ124" s="872"/>
      <c r="AR124" s="872"/>
      <c r="AS124" s="872"/>
      <c r="AT124" s="873"/>
      <c r="AU124" s="874" t="s">
        <v>476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437</v>
      </c>
      <c r="BW124" s="878"/>
      <c r="BX124" s="878"/>
      <c r="BY124" s="878"/>
      <c r="BZ124" s="878"/>
      <c r="CA124" s="878" t="s">
        <v>144</v>
      </c>
      <c r="CB124" s="878"/>
      <c r="CC124" s="878"/>
      <c r="CD124" s="878"/>
      <c r="CE124" s="878"/>
      <c r="CF124" s="768"/>
      <c r="CG124" s="769"/>
      <c r="CH124" s="769"/>
      <c r="CI124" s="769"/>
      <c r="CJ124" s="909"/>
      <c r="CK124" s="917"/>
      <c r="CL124" s="917"/>
      <c r="CM124" s="917"/>
      <c r="CN124" s="917"/>
      <c r="CO124" s="918"/>
      <c r="CP124" s="882" t="s">
        <v>477</v>
      </c>
      <c r="CQ124" s="883"/>
      <c r="CR124" s="883"/>
      <c r="CS124" s="883"/>
      <c r="CT124" s="883"/>
      <c r="CU124" s="883"/>
      <c r="CV124" s="883"/>
      <c r="CW124" s="883"/>
      <c r="CX124" s="883"/>
      <c r="CY124" s="883"/>
      <c r="CZ124" s="883"/>
      <c r="DA124" s="883"/>
      <c r="DB124" s="883"/>
      <c r="DC124" s="883"/>
      <c r="DD124" s="883"/>
      <c r="DE124" s="883"/>
      <c r="DF124" s="884"/>
      <c r="DG124" s="806" t="s">
        <v>144</v>
      </c>
      <c r="DH124" s="807"/>
      <c r="DI124" s="807"/>
      <c r="DJ124" s="807"/>
      <c r="DK124" s="808"/>
      <c r="DL124" s="809" t="s">
        <v>144</v>
      </c>
      <c r="DM124" s="807"/>
      <c r="DN124" s="807"/>
      <c r="DO124" s="807"/>
      <c r="DP124" s="808"/>
      <c r="DQ124" s="809" t="s">
        <v>144</v>
      </c>
      <c r="DR124" s="807"/>
      <c r="DS124" s="807"/>
      <c r="DT124" s="807"/>
      <c r="DU124" s="808"/>
      <c r="DV124" s="895" t="s">
        <v>144</v>
      </c>
      <c r="DW124" s="896"/>
      <c r="DX124" s="896"/>
      <c r="DY124" s="896"/>
      <c r="DZ124" s="897"/>
    </row>
    <row r="125" spans="1:130" s="247" customFormat="1" ht="26.25" customHeight="1" x14ac:dyDescent="0.15">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144</v>
      </c>
      <c r="AB125" s="824"/>
      <c r="AC125" s="824"/>
      <c r="AD125" s="824"/>
      <c r="AE125" s="825"/>
      <c r="AF125" s="826" t="s">
        <v>144</v>
      </c>
      <c r="AG125" s="824"/>
      <c r="AH125" s="824"/>
      <c r="AI125" s="824"/>
      <c r="AJ125" s="825"/>
      <c r="AK125" s="826" t="s">
        <v>144</v>
      </c>
      <c r="AL125" s="824"/>
      <c r="AM125" s="824"/>
      <c r="AN125" s="824"/>
      <c r="AO125" s="825"/>
      <c r="AP125" s="871" t="s">
        <v>144</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478</v>
      </c>
      <c r="CL125" s="899"/>
      <c r="CM125" s="899"/>
      <c r="CN125" s="899"/>
      <c r="CO125" s="900"/>
      <c r="CP125" s="907" t="s">
        <v>479</v>
      </c>
      <c r="CQ125" s="852"/>
      <c r="CR125" s="852"/>
      <c r="CS125" s="852"/>
      <c r="CT125" s="852"/>
      <c r="CU125" s="852"/>
      <c r="CV125" s="852"/>
      <c r="CW125" s="852"/>
      <c r="CX125" s="852"/>
      <c r="CY125" s="852"/>
      <c r="CZ125" s="852"/>
      <c r="DA125" s="852"/>
      <c r="DB125" s="852"/>
      <c r="DC125" s="852"/>
      <c r="DD125" s="852"/>
      <c r="DE125" s="852"/>
      <c r="DF125" s="853"/>
      <c r="DG125" s="908" t="s">
        <v>144</v>
      </c>
      <c r="DH125" s="889"/>
      <c r="DI125" s="889"/>
      <c r="DJ125" s="889"/>
      <c r="DK125" s="889"/>
      <c r="DL125" s="889" t="s">
        <v>144</v>
      </c>
      <c r="DM125" s="889"/>
      <c r="DN125" s="889"/>
      <c r="DO125" s="889"/>
      <c r="DP125" s="889"/>
      <c r="DQ125" s="889" t="s">
        <v>144</v>
      </c>
      <c r="DR125" s="889"/>
      <c r="DS125" s="889"/>
      <c r="DT125" s="889"/>
      <c r="DU125" s="889"/>
      <c r="DV125" s="890" t="s">
        <v>144</v>
      </c>
      <c r="DW125" s="890"/>
      <c r="DX125" s="890"/>
      <c r="DY125" s="890"/>
      <c r="DZ125" s="891"/>
    </row>
    <row r="126" spans="1:130" s="247" customFormat="1" ht="26.25" customHeight="1" thickBot="1" x14ac:dyDescent="0.2">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144</v>
      </c>
      <c r="AB126" s="824"/>
      <c r="AC126" s="824"/>
      <c r="AD126" s="824"/>
      <c r="AE126" s="825"/>
      <c r="AF126" s="826" t="s">
        <v>144</v>
      </c>
      <c r="AG126" s="824"/>
      <c r="AH126" s="824"/>
      <c r="AI126" s="824"/>
      <c r="AJ126" s="825"/>
      <c r="AK126" s="826" t="s">
        <v>144</v>
      </c>
      <c r="AL126" s="824"/>
      <c r="AM126" s="824"/>
      <c r="AN126" s="824"/>
      <c r="AO126" s="825"/>
      <c r="AP126" s="871" t="s">
        <v>144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480</v>
      </c>
      <c r="CQ126" s="794"/>
      <c r="CR126" s="794"/>
      <c r="CS126" s="794"/>
      <c r="CT126" s="794"/>
      <c r="CU126" s="794"/>
      <c r="CV126" s="794"/>
      <c r="CW126" s="794"/>
      <c r="CX126" s="794"/>
      <c r="CY126" s="794"/>
      <c r="CZ126" s="794"/>
      <c r="DA126" s="794"/>
      <c r="DB126" s="794"/>
      <c r="DC126" s="794"/>
      <c r="DD126" s="794"/>
      <c r="DE126" s="794"/>
      <c r="DF126" s="795"/>
      <c r="DG126" s="860" t="s">
        <v>144</v>
      </c>
      <c r="DH126" s="861"/>
      <c r="DI126" s="861"/>
      <c r="DJ126" s="861"/>
      <c r="DK126" s="861"/>
      <c r="DL126" s="861" t="s">
        <v>144</v>
      </c>
      <c r="DM126" s="861"/>
      <c r="DN126" s="861"/>
      <c r="DO126" s="861"/>
      <c r="DP126" s="861"/>
      <c r="DQ126" s="861" t="s">
        <v>144</v>
      </c>
      <c r="DR126" s="861"/>
      <c r="DS126" s="861"/>
      <c r="DT126" s="861"/>
      <c r="DU126" s="861"/>
      <c r="DV126" s="838" t="s">
        <v>144</v>
      </c>
      <c r="DW126" s="838"/>
      <c r="DX126" s="838"/>
      <c r="DY126" s="838"/>
      <c r="DZ126" s="839"/>
    </row>
    <row r="127" spans="1:130" s="247" customFormat="1" ht="26.25" customHeight="1" x14ac:dyDescent="0.15">
      <c r="A127" s="866"/>
      <c r="B127" s="867"/>
      <c r="C127" s="885" t="s">
        <v>481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43437</v>
      </c>
      <c r="AB127" s="824"/>
      <c r="AC127" s="824"/>
      <c r="AD127" s="824"/>
      <c r="AE127" s="825"/>
      <c r="AF127" s="826">
        <v>21542</v>
      </c>
      <c r="AG127" s="824"/>
      <c r="AH127" s="824"/>
      <c r="AI127" s="824"/>
      <c r="AJ127" s="825"/>
      <c r="AK127" s="826">
        <v>19705</v>
      </c>
      <c r="AL127" s="824"/>
      <c r="AM127" s="824"/>
      <c r="AN127" s="824"/>
      <c r="AO127" s="825"/>
      <c r="AP127" s="871">
        <v>0.7</v>
      </c>
      <c r="AQ127" s="872"/>
      <c r="AR127" s="872"/>
      <c r="AS127" s="872"/>
      <c r="AT127" s="873"/>
      <c r="AU127" s="283"/>
      <c r="AV127" s="283"/>
      <c r="AW127" s="283"/>
      <c r="AX127" s="888" t="s">
        <v>482</v>
      </c>
      <c r="AY127" s="856"/>
      <c r="AZ127" s="856"/>
      <c r="BA127" s="856"/>
      <c r="BB127" s="856"/>
      <c r="BC127" s="856"/>
      <c r="BD127" s="856"/>
      <c r="BE127" s="857"/>
      <c r="BF127" s="855" t="s">
        <v>483</v>
      </c>
      <c r="BG127" s="856"/>
      <c r="BH127" s="856"/>
      <c r="BI127" s="856"/>
      <c r="BJ127" s="856"/>
      <c r="BK127" s="856"/>
      <c r="BL127" s="857"/>
      <c r="BM127" s="855" t="s">
        <v>484</v>
      </c>
      <c r="BN127" s="856"/>
      <c r="BO127" s="856"/>
      <c r="BP127" s="856"/>
      <c r="BQ127" s="856"/>
      <c r="BR127" s="856"/>
      <c r="BS127" s="857"/>
      <c r="BT127" s="855" t="s">
        <v>485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486</v>
      </c>
      <c r="CQ127" s="794"/>
      <c r="CR127" s="794"/>
      <c r="CS127" s="794"/>
      <c r="CT127" s="794"/>
      <c r="CU127" s="794"/>
      <c r="CV127" s="794"/>
      <c r="CW127" s="794"/>
      <c r="CX127" s="794"/>
      <c r="CY127" s="794"/>
      <c r="CZ127" s="794"/>
      <c r="DA127" s="794"/>
      <c r="DB127" s="794"/>
      <c r="DC127" s="794"/>
      <c r="DD127" s="794"/>
      <c r="DE127" s="794"/>
      <c r="DF127" s="795"/>
      <c r="DG127" s="860" t="s">
        <v>144</v>
      </c>
      <c r="DH127" s="861"/>
      <c r="DI127" s="861"/>
      <c r="DJ127" s="861"/>
      <c r="DK127" s="861"/>
      <c r="DL127" s="861" t="s">
        <v>144</v>
      </c>
      <c r="DM127" s="861"/>
      <c r="DN127" s="861"/>
      <c r="DO127" s="861"/>
      <c r="DP127" s="861"/>
      <c r="DQ127" s="861" t="s">
        <v>144</v>
      </c>
      <c r="DR127" s="861"/>
      <c r="DS127" s="861"/>
      <c r="DT127" s="861"/>
      <c r="DU127" s="861"/>
      <c r="DV127" s="838" t="s">
        <v>144</v>
      </c>
      <c r="DW127" s="838"/>
      <c r="DX127" s="838"/>
      <c r="DY127" s="838"/>
      <c r="DZ127" s="839"/>
    </row>
    <row r="128" spans="1:130" s="247" customFormat="1" ht="26.25" customHeight="1" thickBot="1" x14ac:dyDescent="0.2">
      <c r="A128" s="840" t="s">
        <v>487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488</v>
      </c>
      <c r="X128" s="842"/>
      <c r="Y128" s="842"/>
      <c r="Z128" s="843"/>
      <c r="AA128" s="844" t="s">
        <v>144</v>
      </c>
      <c r="AB128" s="845"/>
      <c r="AC128" s="845"/>
      <c r="AD128" s="845"/>
      <c r="AE128" s="846"/>
      <c r="AF128" s="847" t="s">
        <v>144</v>
      </c>
      <c r="AG128" s="845"/>
      <c r="AH128" s="845"/>
      <c r="AI128" s="845"/>
      <c r="AJ128" s="846"/>
      <c r="AK128" s="847" t="s">
        <v>144</v>
      </c>
      <c r="AL128" s="845"/>
      <c r="AM128" s="845"/>
      <c r="AN128" s="845"/>
      <c r="AO128" s="846"/>
      <c r="AP128" s="848"/>
      <c r="AQ128" s="849"/>
      <c r="AR128" s="849"/>
      <c r="AS128" s="849"/>
      <c r="AT128" s="850"/>
      <c r="AU128" s="283"/>
      <c r="AV128" s="283"/>
      <c r="AW128" s="283"/>
      <c r="AX128" s="851" t="s">
        <v>489</v>
      </c>
      <c r="AY128" s="852"/>
      <c r="AZ128" s="852"/>
      <c r="BA128" s="852"/>
      <c r="BB128" s="852"/>
      <c r="BC128" s="852"/>
      <c r="BD128" s="852"/>
      <c r="BE128" s="853"/>
      <c r="BF128" s="830" t="s">
        <v>490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t="s">
        <v>490</v>
      </c>
      <c r="DH128" s="835"/>
      <c r="DI128" s="835"/>
      <c r="DJ128" s="835"/>
      <c r="DK128" s="835"/>
      <c r="DL128" s="835" t="s">
        <v>144</v>
      </c>
      <c r="DM128" s="835"/>
      <c r="DN128" s="835"/>
      <c r="DO128" s="835"/>
      <c r="DP128" s="835"/>
      <c r="DQ128" s="835" t="s">
        <v>144</v>
      </c>
      <c r="DR128" s="835"/>
      <c r="DS128" s="835"/>
      <c r="DT128" s="835"/>
      <c r="DU128" s="835"/>
      <c r="DV128" s="836" t="s">
        <v>492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3133379</v>
      </c>
      <c r="AB129" s="824"/>
      <c r="AC129" s="824"/>
      <c r="AD129" s="824"/>
      <c r="AE129" s="825"/>
      <c r="AF129" s="826">
        <v>3167206</v>
      </c>
      <c r="AG129" s="824"/>
      <c r="AH129" s="824"/>
      <c r="AI129" s="824"/>
      <c r="AJ129" s="825"/>
      <c r="AK129" s="826">
        <v>3202953</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490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495990</v>
      </c>
      <c r="AB130" s="824"/>
      <c r="AC130" s="824"/>
      <c r="AD130" s="824"/>
      <c r="AE130" s="825"/>
      <c r="AF130" s="826">
        <v>504489</v>
      </c>
      <c r="AG130" s="824"/>
      <c r="AH130" s="824"/>
      <c r="AI130" s="824"/>
      <c r="AJ130" s="825"/>
      <c r="AK130" s="826">
        <v>517528</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2637389</v>
      </c>
      <c r="AB131" s="807"/>
      <c r="AC131" s="807"/>
      <c r="AD131" s="807"/>
      <c r="AE131" s="808"/>
      <c r="AF131" s="809">
        <v>2662717</v>
      </c>
      <c r="AG131" s="807"/>
      <c r="AH131" s="807"/>
      <c r="AI131" s="807"/>
      <c r="AJ131" s="808"/>
      <c r="AK131" s="809">
        <v>2685425</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t="s">
        <v>492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11.71855953</v>
      </c>
      <c r="AB132" s="787"/>
      <c r="AC132" s="787"/>
      <c r="AD132" s="787"/>
      <c r="AE132" s="788"/>
      <c r="AF132" s="789">
        <v>9.9229846810000009</v>
      </c>
      <c r="AG132" s="787"/>
      <c r="AH132" s="787"/>
      <c r="AI132" s="787"/>
      <c r="AJ132" s="788"/>
      <c r="AK132" s="789">
        <v>14.039751620000001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8.8000000000000007</v>
      </c>
      <c r="AB133" s="766"/>
      <c r="AC133" s="766"/>
      <c r="AD133" s="766"/>
      <c r="AE133" s="767"/>
      <c r="AF133" s="765">
        <v>10.4</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nG0fnfp8CzwtD27drCGxKg1ZwZRswYO8ieKMoDrqweyFyIIdI2xi0Tp55DpqxWewD0iOezyf69GFqFZy8A2www==" saltValue="lhgY0xCGPClEuy72atXe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P2QlsXMD+e4RLVKsXSBm04Epeev0U1r6XxJ5SRCjXEmSVAJoqsJjxPQXpC/AAaurW+aV7syy54JmmnmMjgAw==" saltValue="SRyRRmV8iRba17srJWVL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election activeCell="W6" sqref="W6:AB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9Zie2/+e+RllyTsQyVz97l8kiJ5YU9ygGk+Lf5QHVTj2QmNb1EUYumieqJaEL9uY19Nd990dTjBoOZboJZj1A==" saltValue="0dtF4ajh02vohnhl7mbZ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W6" sqref="W6:AB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511</v>
      </c>
      <c r="AL9" s="1192"/>
      <c r="AM9" s="1192"/>
      <c r="AN9" s="1193"/>
      <c r="AO9" s="313">
        <v>714457</v>
      </c>
      <c r="AP9" s="313">
        <v>73016</v>
      </c>
      <c r="AQ9" s="314">
        <v>120360</v>
      </c>
      <c r="AR9" s="315">
        <v>-39.299999999999997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512</v>
      </c>
      <c r="AL10" s="1192"/>
      <c r="AM10" s="1192"/>
      <c r="AN10" s="1193"/>
      <c r="AO10" s="316">
        <v>233545</v>
      </c>
      <c r="AP10" s="316">
        <v>23868</v>
      </c>
      <c r="AQ10" s="317">
        <v>12817</v>
      </c>
      <c r="AR10" s="318">
        <v>86.2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513</v>
      </c>
      <c r="AL11" s="1192"/>
      <c r="AM11" s="1192"/>
      <c r="AN11" s="1193"/>
      <c r="AO11" s="316">
        <v>142595</v>
      </c>
      <c r="AP11" s="316">
        <v>14573</v>
      </c>
      <c r="AQ11" s="317">
        <v>19677</v>
      </c>
      <c r="AR11" s="318">
        <v>-25.9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514</v>
      </c>
      <c r="AL12" s="1192"/>
      <c r="AM12" s="1192"/>
      <c r="AN12" s="1193"/>
      <c r="AO12" s="316" t="s">
        <v>515</v>
      </c>
      <c r="AP12" s="316" t="s">
        <v>515</v>
      </c>
      <c r="AQ12" s="317">
        <v>1195</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516</v>
      </c>
      <c r="AL13" s="1192"/>
      <c r="AM13" s="1192"/>
      <c r="AN13" s="1193"/>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517</v>
      </c>
      <c r="AL14" s="1192"/>
      <c r="AM14" s="1192"/>
      <c r="AN14" s="1193"/>
      <c r="AO14" s="316">
        <v>11608</v>
      </c>
      <c r="AP14" s="316">
        <v>1186</v>
      </c>
      <c r="AQ14" s="317">
        <v>5328</v>
      </c>
      <c r="AR14" s="318">
        <v>-77.7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518</v>
      </c>
      <c r="AL15" s="1192"/>
      <c r="AM15" s="1192"/>
      <c r="AN15" s="1193"/>
      <c r="AO15" s="316">
        <v>185980</v>
      </c>
      <c r="AP15" s="316">
        <v>19007</v>
      </c>
      <c r="AQ15" s="317">
        <v>3216</v>
      </c>
      <c r="AR15" s="318">
        <v>491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519</v>
      </c>
      <c r="AL16" s="1195"/>
      <c r="AM16" s="1195"/>
      <c r="AN16" s="1196"/>
      <c r="AO16" s="316">
        <v>-62616</v>
      </c>
      <c r="AP16" s="316">
        <v>-6399</v>
      </c>
      <c r="AQ16" s="317">
        <v>-12293</v>
      </c>
      <c r="AR16" s="318">
        <v>-47.9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186</v>
      </c>
      <c r="AL17" s="1195"/>
      <c r="AM17" s="1195"/>
      <c r="AN17" s="1196"/>
      <c r="AO17" s="316">
        <v>1225569</v>
      </c>
      <c r="AP17" s="316">
        <v>125250</v>
      </c>
      <c r="AQ17" s="317">
        <v>150300</v>
      </c>
      <c r="AR17" s="318">
        <v>-16.7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524</v>
      </c>
      <c r="AL21" s="1189"/>
      <c r="AM21" s="1189"/>
      <c r="AN21" s="1190"/>
      <c r="AO21" s="328">
        <v>10.220000000000001</v>
      </c>
      <c r="AP21" s="329">
        <v>13.79</v>
      </c>
      <c r="AQ21" s="330">
        <v>-3.57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525</v>
      </c>
      <c r="AL22" s="1189"/>
      <c r="AM22" s="1189"/>
      <c r="AN22" s="1190"/>
      <c r="AO22" s="333">
        <v>95.6</v>
      </c>
      <c r="AP22" s="334">
        <v>95.2</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529</v>
      </c>
      <c r="AL32" s="1180"/>
      <c r="AM32" s="1180"/>
      <c r="AN32" s="1181"/>
      <c r="AO32" s="343">
        <v>580567</v>
      </c>
      <c r="AP32" s="343">
        <v>59332</v>
      </c>
      <c r="AQ32" s="344">
        <v>71832</v>
      </c>
      <c r="AR32" s="345">
        <v>-17.399999999999999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530</v>
      </c>
      <c r="AL33" s="1180"/>
      <c r="AM33" s="1180"/>
      <c r="AN33" s="118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531</v>
      </c>
      <c r="AL34" s="1180"/>
      <c r="AM34" s="1180"/>
      <c r="AN34" s="1181"/>
      <c r="AO34" s="343" t="s">
        <v>515</v>
      </c>
      <c r="AP34" s="343" t="s">
        <v>515</v>
      </c>
      <c r="AQ34" s="344">
        <v>1</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532</v>
      </c>
      <c r="AL35" s="1180"/>
      <c r="AM35" s="1180"/>
      <c r="AN35" s="1181"/>
      <c r="AO35" s="343">
        <v>254896</v>
      </c>
      <c r="AP35" s="343">
        <v>26050</v>
      </c>
      <c r="AQ35" s="344">
        <v>20841</v>
      </c>
      <c r="AR35" s="345">
        <v>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533</v>
      </c>
      <c r="AL36" s="1180"/>
      <c r="AM36" s="1180"/>
      <c r="AN36" s="1181"/>
      <c r="AO36" s="343">
        <v>39325</v>
      </c>
      <c r="AP36" s="343">
        <v>4019</v>
      </c>
      <c r="AQ36" s="344">
        <v>5244</v>
      </c>
      <c r="AR36" s="345">
        <v>-23.4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534</v>
      </c>
      <c r="AL37" s="1180"/>
      <c r="AM37" s="1180"/>
      <c r="AN37" s="1181"/>
      <c r="AO37" s="343">
        <v>19705</v>
      </c>
      <c r="AP37" s="343">
        <v>2014</v>
      </c>
      <c r="AQ37" s="344">
        <v>943</v>
      </c>
      <c r="AR37" s="345">
        <v>113.6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535</v>
      </c>
      <c r="AL38" s="1183"/>
      <c r="AM38" s="1183"/>
      <c r="AN38" s="1184"/>
      <c r="AO38" s="346">
        <v>62</v>
      </c>
      <c r="AP38" s="346">
        <v>6</v>
      </c>
      <c r="AQ38" s="347">
        <v>9</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536</v>
      </c>
      <c r="AL39" s="1183"/>
      <c r="AM39" s="1183"/>
      <c r="AN39" s="1184"/>
      <c r="AO39" s="343" t="s">
        <v>515</v>
      </c>
      <c r="AP39" s="343" t="s">
        <v>515</v>
      </c>
      <c r="AQ39" s="344">
        <v>-2885</v>
      </c>
      <c r="AR39" s="345" t="s">
        <v>515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537</v>
      </c>
      <c r="AL40" s="1180"/>
      <c r="AM40" s="1180"/>
      <c r="AN40" s="1181"/>
      <c r="AO40" s="343">
        <v>-517528</v>
      </c>
      <c r="AP40" s="343">
        <v>-52890</v>
      </c>
      <c r="AQ40" s="344">
        <v>-64554</v>
      </c>
      <c r="AR40" s="345">
        <v>-18.100000000000001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297</v>
      </c>
      <c r="AL41" s="1186"/>
      <c r="AM41" s="1186"/>
      <c r="AN41" s="1187"/>
      <c r="AO41" s="343">
        <v>377027</v>
      </c>
      <c r="AP41" s="343">
        <v>38531</v>
      </c>
      <c r="AQ41" s="344">
        <v>31431</v>
      </c>
      <c r="AR41" s="345">
        <v>22.6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506</v>
      </c>
      <c r="AN49" s="1174" t="s">
        <v>541</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801603</v>
      </c>
      <c r="AN51" s="365">
        <v>78068</v>
      </c>
      <c r="AO51" s="366">
        <v>5.3</v>
      </c>
      <c r="AP51" s="367">
        <v>109920</v>
      </c>
      <c r="AQ51" s="368">
        <v>19.7</v>
      </c>
      <c r="AR51" s="369">
        <v>-14.4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564310</v>
      </c>
      <c r="AN52" s="373">
        <v>54958</v>
      </c>
      <c r="AO52" s="374">
        <v>4.8</v>
      </c>
      <c r="AP52" s="375">
        <v>62739</v>
      </c>
      <c r="AQ52" s="376">
        <v>15.2</v>
      </c>
      <c r="AR52" s="377">
        <v>-10.4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945610</v>
      </c>
      <c r="AN53" s="365">
        <v>93145</v>
      </c>
      <c r="AO53" s="366">
        <v>19.3</v>
      </c>
      <c r="AP53" s="367">
        <v>119882</v>
      </c>
      <c r="AQ53" s="368">
        <v>9.1</v>
      </c>
      <c r="AR53" s="369">
        <v>10.199999999999999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494395</v>
      </c>
      <c r="AN54" s="373">
        <v>48699</v>
      </c>
      <c r="AO54" s="374">
        <v>-11.4</v>
      </c>
      <c r="AP54" s="375">
        <v>66481</v>
      </c>
      <c r="AQ54" s="376">
        <v>6</v>
      </c>
      <c r="AR54" s="377">
        <v>-17.399999999999999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1254251</v>
      </c>
      <c r="AN55" s="365">
        <v>125000</v>
      </c>
      <c r="AO55" s="366">
        <v>34.200000000000003</v>
      </c>
      <c r="AP55" s="367">
        <v>116162</v>
      </c>
      <c r="AQ55" s="368">
        <v>-3.1</v>
      </c>
      <c r="AR55" s="369">
        <v>37.299999999999997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517145</v>
      </c>
      <c r="AN56" s="373">
        <v>51539</v>
      </c>
      <c r="AO56" s="374">
        <v>5.8</v>
      </c>
      <c r="AP56" s="375">
        <v>61562</v>
      </c>
      <c r="AQ56" s="376">
        <v>-7.4</v>
      </c>
      <c r="AR56" s="377">
        <v>13.2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1451278</v>
      </c>
      <c r="AN57" s="365">
        <v>147503</v>
      </c>
      <c r="AO57" s="366">
        <v>18</v>
      </c>
      <c r="AP57" s="367">
        <v>121449</v>
      </c>
      <c r="AQ57" s="368">
        <v>4.5999999999999996</v>
      </c>
      <c r="AR57" s="369">
        <v>13.4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403889</v>
      </c>
      <c r="AN58" s="373">
        <v>41050</v>
      </c>
      <c r="AO58" s="374">
        <v>-20.399999999999999</v>
      </c>
      <c r="AP58" s="375">
        <v>62922</v>
      </c>
      <c r="AQ58" s="376">
        <v>2.2000000000000002</v>
      </c>
      <c r="AR58" s="377">
        <v>-22.6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1600050</v>
      </c>
      <c r="AN59" s="365">
        <v>163521</v>
      </c>
      <c r="AO59" s="366">
        <v>10.9</v>
      </c>
      <c r="AP59" s="367">
        <v>145139</v>
      </c>
      <c r="AQ59" s="368">
        <v>19.5</v>
      </c>
      <c r="AR59" s="369">
        <v>-8.6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323541</v>
      </c>
      <c r="AN60" s="373">
        <v>33065</v>
      </c>
      <c r="AO60" s="374">
        <v>-19.5</v>
      </c>
      <c r="AP60" s="375">
        <v>83762</v>
      </c>
      <c r="AQ60" s="376">
        <v>33.1</v>
      </c>
      <c r="AR60" s="377">
        <v>-52.6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1210558</v>
      </c>
      <c r="AN61" s="380">
        <v>121447</v>
      </c>
      <c r="AO61" s="381">
        <v>17.5</v>
      </c>
      <c r="AP61" s="382">
        <v>122510</v>
      </c>
      <c r="AQ61" s="383">
        <v>10</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460656</v>
      </c>
      <c r="AN62" s="373">
        <v>45862</v>
      </c>
      <c r="AO62" s="374">
        <v>-8.1</v>
      </c>
      <c r="AP62" s="375">
        <v>67493</v>
      </c>
      <c r="AQ62" s="376">
        <v>9.8000000000000007</v>
      </c>
      <c r="AR62" s="377">
        <v>-17.899999999999999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u7XcE5qJVMFJCZccIfXg1rJdzm50dZISkc2hzjQ6f8xLLcQedyc+YGbZ1kwBWKhmRzyPpAb2wM+ohgfbvn1mw==" saltValue="UTq+EHG5xqF1hUdozOxd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BL4Ge+5ZHmmF5FXFfj/zMbeOSyBSlU5nzUyWb1pfu+SEjmNGjQ0OkOcpEdFwWzlQ0rXS+kUM+OJetXxvbfVIeg==" saltValue="Q2kKSwmSdO00hI506T+s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RMdLXS0ZXhofr8IqQY626Z3juRLVOyYe4AgnXxRyRf/cSDqELqftl50tgG1mL84zSnBIjcJU/sWk/O7BF2nIA==" saltValue="3dgHvqRBntBrE2zo5cG5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7" t="s">
        <v>3</v>
      </c>
      <c r="D47" s="1197"/>
      <c r="E47" s="1198"/>
      <c r="F47" s="11">
        <v>27.43</v>
      </c>
      <c r="G47" s="12">
        <v>27.34</v>
      </c>
      <c r="H47" s="12">
        <v>26.55</v>
      </c>
      <c r="I47" s="12">
        <v>20.82</v>
      </c>
      <c r="J47" s="13">
        <v>13.81</v>
      </c>
    </row>
    <row r="48" spans="2:10" ht="57.75" customHeight="1" x14ac:dyDescent="0.15">
      <c r="B48" s="14"/>
      <c r="C48" s="1199" t="s">
        <v>4</v>
      </c>
      <c r="D48" s="1199"/>
      <c r="E48" s="1200"/>
      <c r="F48" s="15">
        <v>3.2</v>
      </c>
      <c r="G48" s="16">
        <v>0.24</v>
      </c>
      <c r="H48" s="16">
        <v>2.5299999999999998</v>
      </c>
      <c r="I48" s="16">
        <v>2.2200000000000002</v>
      </c>
      <c r="J48" s="17">
        <v>2.5499999999999998</v>
      </c>
    </row>
    <row r="49" spans="2:10" ht="57.75" customHeight="1" thickBot="1" x14ac:dyDescent="0.2">
      <c r="B49" s="18"/>
      <c r="C49" s="1201" t="s">
        <v>5</v>
      </c>
      <c r="D49" s="1201"/>
      <c r="E49" s="1202"/>
      <c r="F49" s="19">
        <v>1.55</v>
      </c>
      <c r="G49" s="20" t="s">
        <v>562</v>
      </c>
      <c r="H49" s="20">
        <v>0.75</v>
      </c>
      <c r="I49" s="20" t="s">
        <v>563</v>
      </c>
      <c r="J49" s="21" t="s">
        <v>564</v>
      </c>
    </row>
    <row r="50" spans="2:10" ht="13.5" customHeight="1" x14ac:dyDescent="0.15"/>
  </sheetData>
  <sheetProtection algorithmName="SHA-512" hashValue="0ldFr+3xgD9n5dTnHjioxra1csEcGz4P4sl6+hihZDI6YVML4DCr4lLlJMbUHjBXLcTUP2iHWZJ0bdo20EDCdQ==" saltValue="Vp5MzkOIFBoqZGK8xm9n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2021-03-05T08:03:58Z</cp:lastPrinted>
  <dcterms:created xsi:type="dcterms:W3CDTF">2021-02-05T02:40:13Z</dcterms:created>
  <dcterms:modified xsi:type="dcterms:W3CDTF">2021-03-14T23:42:36Z</dcterms:modified>
  <cp:category/>
</cp:coreProperties>
</file>